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ronograma" sheetId="1" r:id="rId1"/>
    <sheet name="Av.Marginal " sheetId="2" r:id="rId2"/>
  </sheets>
  <definedNames>
    <definedName name="_xlnm.Print_Area" localSheetId="1">'Av.Marginal '!$A$1:$G$32</definedName>
    <definedName name="TABLE" localSheetId="1">'Av.Marginal '!$C$13:$C$13</definedName>
    <definedName name="TABLE_2" localSheetId="1">'Av.Marginal '!$C$13:$C$13</definedName>
    <definedName name="_xlnm.Print_Titles" localSheetId="1">'Av.Marginal '!$11:$11</definedName>
  </definedNames>
  <calcPr fullCalcOnLoad="1"/>
</workbook>
</file>

<file path=xl/sharedStrings.xml><?xml version="1.0" encoding="utf-8"?>
<sst xmlns="http://schemas.openxmlformats.org/spreadsheetml/2006/main" count="114" uniqueCount="73">
  <si>
    <t>PLANILHA ORÇAMENTÁRIA</t>
  </si>
  <si>
    <t>Item</t>
  </si>
  <si>
    <t>Descrição dos Serviços</t>
  </si>
  <si>
    <t>Un.</t>
  </si>
  <si>
    <t>Quantidade</t>
  </si>
  <si>
    <t>Unitário</t>
  </si>
  <si>
    <t>Total</t>
  </si>
  <si>
    <t>1.1</t>
  </si>
  <si>
    <t>2.1</t>
  </si>
  <si>
    <t>Obra:</t>
  </si>
  <si>
    <t>m²</t>
  </si>
  <si>
    <t>CUSTO TOTAL DO ÍTEM</t>
  </si>
  <si>
    <t>CUSTO TOTAL DA OBRA</t>
  </si>
  <si>
    <t>m</t>
  </si>
  <si>
    <t xml:space="preserve"> </t>
  </si>
  <si>
    <t>m³</t>
  </si>
  <si>
    <t>Pirassununga -SP</t>
  </si>
  <si>
    <t>1.2</t>
  </si>
  <si>
    <t>2.2</t>
  </si>
  <si>
    <t>2.3</t>
  </si>
  <si>
    <t>3.1</t>
  </si>
  <si>
    <t>3.2</t>
  </si>
  <si>
    <t>Pintura ligante RR1C</t>
  </si>
  <si>
    <t xml:space="preserve">                                               PAVIMENTAÇÃO ASFÁLTICA</t>
  </si>
  <si>
    <t xml:space="preserve">CRONOGRAMA FÍSICO FINANCEIRO  </t>
  </si>
  <si>
    <t>CRONOGRAMA FÍSICO FINANCEIRO</t>
  </si>
  <si>
    <t xml:space="preserve">                     PREFEITURA MUNICIPAL  </t>
  </si>
  <si>
    <t>PIRASSUNUNGA</t>
  </si>
  <si>
    <t>ITEM</t>
  </si>
  <si>
    <t>DISCRIMINAÇÃO DOS SERVIÇOS</t>
  </si>
  <si>
    <t>VALOR(R$)</t>
  </si>
  <si>
    <t>SUB-TOTAL</t>
  </si>
  <si>
    <t xml:space="preserve">  </t>
  </si>
  <si>
    <t>VALOR DO PERÍODO</t>
  </si>
  <si>
    <t>VALOR ACUMULADO</t>
  </si>
  <si>
    <t>PERCENTUAL DO PERÍODO</t>
  </si>
  <si>
    <t>PERCENTUAL ACUMULADO</t>
  </si>
  <si>
    <t>2.4</t>
  </si>
  <si>
    <t>1.7</t>
  </si>
  <si>
    <t>2.5</t>
  </si>
  <si>
    <t>Local:</t>
  </si>
  <si>
    <t>Lev. Planialt. Secoes Transv. a partir de linha base existente Nivelamento Geometrico.</t>
  </si>
  <si>
    <t>código</t>
  </si>
  <si>
    <t>020802 cpos</t>
  </si>
  <si>
    <t>Forn. e colocação de placa indicativa da obra- modelo PMP (4,00x2,00m)- 2 placas</t>
  </si>
  <si>
    <t>540105 cpos</t>
  </si>
  <si>
    <t>540121 cpos</t>
  </si>
  <si>
    <t>21.02.10.01</t>
  </si>
  <si>
    <r>
      <t xml:space="preserve">Fonte: </t>
    </r>
    <r>
      <rPr>
        <sz val="8"/>
        <rFont val="Arial"/>
        <family val="2"/>
      </rPr>
      <t>set/17-DER/CPOS 171</t>
    </r>
  </si>
  <si>
    <t>23.05.01</t>
  </si>
  <si>
    <t>23.05.02</t>
  </si>
  <si>
    <t>54.03.210 cpos</t>
  </si>
  <si>
    <t>Limpeza, capinagem, varrição, regularização de ruas com remoção de entulho, mão de obra e equipamento</t>
  </si>
  <si>
    <t>Data:05/02/2018</t>
  </si>
  <si>
    <t>54.01.410</t>
  </si>
  <si>
    <t>Execução de sub base com compactação a 95% do P.N.-largura variável</t>
  </si>
  <si>
    <t>Execução de base com brita graduada com e=  15 cm -largura variável</t>
  </si>
  <si>
    <t>Pintura impermeabilizante CM 30 -largura variável</t>
  </si>
  <si>
    <t>Aplicação de capa asfáltica em CBUQ com espessura acabada de 3 cm</t>
  </si>
  <si>
    <t>AVENIDA MARGINAL -PAINGUÁS- trecho FATECE -USP</t>
  </si>
  <si>
    <t>Melhoria Urbana</t>
  </si>
  <si>
    <t>SERVIÇOS PRELIMINARES</t>
  </si>
  <si>
    <t>PROJETO: Melhoria Urbana</t>
  </si>
  <si>
    <t>Avenida Marginal Painguás- trecho FATECE-USP</t>
  </si>
  <si>
    <t>28.03.02</t>
  </si>
  <si>
    <t>SINALIZAÇÃO HORIZONTAL/CICLOVIA</t>
  </si>
  <si>
    <t xml:space="preserve">Sinalização horizontal com resina  acrílica (cores branco  amarelo ) nas faixas demarcatórias </t>
  </si>
  <si>
    <t>Sinalização de piso com resina  acrílica (vermelha) pista da ciclovia.</t>
  </si>
  <si>
    <t>3.3</t>
  </si>
  <si>
    <t>3.4</t>
  </si>
  <si>
    <t>28.03.09.02</t>
  </si>
  <si>
    <t>Mini Tachao bidirecional branca com elemento  refletivo branco em resina sintética a base poliester ou plástico acrílico conforme normas ABNT e DER-SP (distância entre tachoes=4,00m)ambos os lados</t>
  </si>
  <si>
    <t>Tachas refletivas bidirecionais amarela com elemento refletivo amarelo em resina sintética a base poliester ou plástico acrílico conforme normas ABNT e DER SP, distância entre tachas=8,00m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</si>
</sst>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&quot;R$ &quot;#,##0.0_);[Red]\(&quot;R$ &quot;#,##0.0\)"/>
    <numFmt numFmtId="167" formatCode="_(* #,##0.000_);_(* \(#,##0.000\);_(* &quot;-&quot;??_);_(@_)"/>
    <numFmt numFmtId="168" formatCode="_(* #,##0.0_);_(* \(#,##0.0\);_(* &quot;-&quot;??_);_(@_)"/>
    <numFmt numFmtId="169" formatCode="_(&quot;R$ &quot;* #,##0.000_);_(&quot;R$ &quot;* \(#,##0.000\);_(&quot;R$ &quot;* &quot;-&quot;??_);_(@_)"/>
    <numFmt numFmtId="170" formatCode="_(&quot;R$ &quot;* #,##0.0000_);_(&quot;R$ &quot;* \(#,##0.0000\);_(&quot;R$ &quot;* &quot;-&quot;??_);_(@_)"/>
    <numFmt numFmtId="171" formatCode="_(&quot;R$ &quot;* #,##0.00000_);_(&quot;R$ &quot;* \(#,##0.00000\);_(&quot;R$ &quot;* &quot;-&quot;??_);_(@_)"/>
    <numFmt numFmtId="172" formatCode="_(&quot;R$ &quot;* #,##0.0_);_(&quot;R$ &quot;* \(#,##0.0\);_(&quot;R$ &quot;* &quot;-&quot;??_);_(@_)"/>
    <numFmt numFmtId="173" formatCode="_(&quot;R$ &quot;* #,##0_);_(&quot;R$ &quot;* \(#,##0\);_(&quot;R$ &quot;* &quot;-&quot;??_);_(@_)"/>
    <numFmt numFmtId="174" formatCode="_(* #.##0.00_);_(* \(#.##0.00\);_(* &quot;-&quot;??_);_(@_)"/>
    <numFmt numFmtId="175" formatCode="_(&quot;R$ &quot;* #.##0.00_);_(&quot;R$ &quot;* \(#.##0.00\);_(&quot;R$ &quot;* &quot;-&quot;??_);_(@_)"/>
    <numFmt numFmtId="176" formatCode="_(* #,##0.00_);_(* \(#,##0.00\);_(* \-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43" fontId="7" fillId="33" borderId="14" xfId="53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43" fontId="7" fillId="0" borderId="14" xfId="53" applyFont="1" applyBorder="1" applyAlignment="1">
      <alignment/>
    </xf>
    <xf numFmtId="43" fontId="7" fillId="33" borderId="15" xfId="0" applyNumberFormat="1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44" fontId="3" fillId="0" borderId="15" xfId="47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43" fontId="5" fillId="0" borderId="14" xfId="53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right"/>
    </xf>
    <xf numFmtId="43" fontId="5" fillId="33" borderId="14" xfId="53" applyFont="1" applyFill="1" applyBorder="1" applyAlignment="1">
      <alignment/>
    </xf>
    <xf numFmtId="43" fontId="5" fillId="33" borderId="15" xfId="0" applyNumberFormat="1" applyFont="1" applyFill="1" applyBorder="1" applyAlignment="1">
      <alignment/>
    </xf>
    <xf numFmtId="44" fontId="3" fillId="33" borderId="13" xfId="0" applyNumberFormat="1" applyFont="1" applyFill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43" fontId="11" fillId="0" borderId="22" xfId="53" applyFont="1" applyFill="1" applyBorder="1" applyAlignment="1" applyProtection="1">
      <alignment/>
      <protection/>
    </xf>
    <xf numFmtId="43" fontId="15" fillId="0" borderId="22" xfId="53" applyFont="1" applyFill="1" applyBorder="1" applyAlignment="1" applyProtection="1">
      <alignment/>
      <protection/>
    </xf>
    <xf numFmtId="9" fontId="11" fillId="0" borderId="22" xfId="53" applyNumberFormat="1" applyFont="1" applyFill="1" applyBorder="1" applyAlignment="1" applyProtection="1">
      <alignment/>
      <protection/>
    </xf>
    <xf numFmtId="9" fontId="15" fillId="0" borderId="22" xfId="53" applyNumberFormat="1" applyFont="1" applyFill="1" applyBorder="1" applyAlignment="1" applyProtection="1">
      <alignment/>
      <protection/>
    </xf>
    <xf numFmtId="43" fontId="16" fillId="0" borderId="22" xfId="53" applyFont="1" applyFill="1" applyBorder="1" applyAlignment="1" applyProtection="1">
      <alignment/>
      <protection/>
    </xf>
    <xf numFmtId="9" fontId="16" fillId="0" borderId="22" xfId="53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3" fontId="17" fillId="0" borderId="22" xfId="53" applyFont="1" applyFill="1" applyBorder="1" applyAlignment="1" applyProtection="1">
      <alignment/>
      <protection/>
    </xf>
    <xf numFmtId="43" fontId="18" fillId="0" borderId="22" xfId="53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43" fontId="11" fillId="0" borderId="14" xfId="53" applyFont="1" applyBorder="1" applyAlignment="1">
      <alignment/>
    </xf>
    <xf numFmtId="44" fontId="4" fillId="0" borderId="15" xfId="47" applyFont="1" applyBorder="1" applyAlignment="1">
      <alignment/>
    </xf>
    <xf numFmtId="43" fontId="2" fillId="0" borderId="22" xfId="53" applyFont="1" applyFill="1" applyBorder="1" applyAlignment="1" applyProtection="1">
      <alignment/>
      <protection/>
    </xf>
    <xf numFmtId="0" fontId="5" fillId="0" borderId="23" xfId="0" applyFont="1" applyBorder="1" applyAlignment="1">
      <alignment/>
    </xf>
    <xf numFmtId="43" fontId="19" fillId="0" borderId="22" xfId="53" applyFont="1" applyFill="1" applyBorder="1" applyAlignment="1" applyProtection="1">
      <alignment/>
      <protection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0" fontId="0" fillId="0" borderId="14" xfId="0" applyFont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right"/>
    </xf>
    <xf numFmtId="43" fontId="0" fillId="0" borderId="13" xfId="53" applyFon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7" fillId="0" borderId="13" xfId="0" applyFont="1" applyBorder="1" applyAlignment="1">
      <alignment wrapText="1"/>
    </xf>
    <xf numFmtId="43" fontId="0" fillId="34" borderId="13" xfId="53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57" fillId="0" borderId="13" xfId="0" applyFont="1" applyBorder="1" applyAlignment="1">
      <alignment horizontal="right" wrapText="1"/>
    </xf>
    <xf numFmtId="0" fontId="58" fillId="0" borderId="22" xfId="0" applyFont="1" applyBorder="1" applyAlignment="1">
      <alignment horizontal="center"/>
    </xf>
    <xf numFmtId="43" fontId="59" fillId="0" borderId="22" xfId="53" applyFont="1" applyFill="1" applyBorder="1" applyAlignment="1" applyProtection="1">
      <alignment/>
      <protection/>
    </xf>
    <xf numFmtId="9" fontId="59" fillId="0" borderId="22" xfId="53" applyNumberFormat="1" applyFont="1" applyFill="1" applyBorder="1" applyAlignment="1" applyProtection="1">
      <alignment/>
      <protection/>
    </xf>
    <xf numFmtId="43" fontId="60" fillId="0" borderId="22" xfId="53" applyFont="1" applyFill="1" applyBorder="1" applyAlignment="1" applyProtection="1">
      <alignment/>
      <protection/>
    </xf>
    <xf numFmtId="0" fontId="17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/>
    </xf>
    <xf numFmtId="43" fontId="0" fillId="0" borderId="13" xfId="53" applyFont="1" applyBorder="1" applyAlignment="1">
      <alignment vertical="top"/>
    </xf>
    <xf numFmtId="43" fontId="0" fillId="34" borderId="13" xfId="53" applyFont="1" applyFill="1" applyBorder="1" applyAlignment="1">
      <alignment vertical="top"/>
    </xf>
    <xf numFmtId="43" fontId="0" fillId="0" borderId="13" xfId="0" applyNumberFormat="1" applyFont="1" applyBorder="1" applyAlignment="1">
      <alignment vertical="top"/>
    </xf>
    <xf numFmtId="0" fontId="17" fillId="0" borderId="1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3" fontId="11" fillId="0" borderId="22" xfId="53" applyFont="1" applyFill="1" applyBorder="1" applyAlignment="1" applyProtection="1">
      <alignment horizontal="center"/>
      <protection/>
    </xf>
    <xf numFmtId="0" fontId="11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16" fillId="0" borderId="22" xfId="53" applyFont="1" applyFill="1" applyBorder="1" applyAlignment="1" applyProtection="1">
      <alignment horizontal="center"/>
      <protection/>
    </xf>
    <xf numFmtId="0" fontId="4" fillId="0" borderId="22" xfId="0" applyFont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12</xdr:row>
      <xdr:rowOff>66675</xdr:rowOff>
    </xdr:from>
    <xdr:to>
      <xdr:col>9</xdr:col>
      <xdr:colOff>238125</xdr:colOff>
      <xdr:row>14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667250" y="2171700"/>
          <a:ext cx="1409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9525</xdr:rowOff>
    </xdr:from>
    <xdr:to>
      <xdr:col>7</xdr:col>
      <xdr:colOff>57150</xdr:colOff>
      <xdr:row>5</xdr:row>
      <xdr:rowOff>142875</xdr:rowOff>
    </xdr:to>
    <xdr:pic>
      <xdr:nvPicPr>
        <xdr:cNvPr id="2" name="Imagem 1" descr="Prefeitura Pirassununga (logo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42900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6</xdr:col>
      <xdr:colOff>85725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7181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0">
      <selection activeCell="I29" sqref="I29:L32"/>
    </sheetView>
  </sheetViews>
  <sheetFormatPr defaultColWidth="9.140625" defaultRowHeight="12.75"/>
  <cols>
    <col min="6" max="6" width="11.140625" style="0" bestFit="1" customWidth="1"/>
    <col min="8" max="8" width="10.57421875" style="0" customWidth="1"/>
    <col min="9" max="9" width="11.00390625" style="0" customWidth="1"/>
    <col min="10" max="10" width="10.7109375" style="0" customWidth="1"/>
    <col min="14" max="14" width="12.57421875" style="0" customWidth="1"/>
  </cols>
  <sheetData>
    <row r="1" spans="1:14" ht="12.75">
      <c r="A1" s="100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ht="13.5" thickBot="1"/>
    <row r="3" spans="1:14" ht="15.75">
      <c r="A3" s="101" t="s">
        <v>25</v>
      </c>
      <c r="B3" s="101"/>
      <c r="C3" s="101"/>
      <c r="D3" s="101"/>
      <c r="E3" s="101"/>
      <c r="F3" s="101"/>
      <c r="G3" s="31"/>
      <c r="H3" s="32"/>
      <c r="I3" s="32"/>
      <c r="J3" s="32"/>
      <c r="K3" s="32"/>
      <c r="L3" s="32"/>
      <c r="M3" s="32"/>
      <c r="N3" s="33"/>
    </row>
    <row r="4" spans="1:14" ht="15.75">
      <c r="A4" s="102" t="s">
        <v>62</v>
      </c>
      <c r="B4" s="102"/>
      <c r="C4" s="102"/>
      <c r="D4" s="102"/>
      <c r="E4" s="102"/>
      <c r="F4" s="102"/>
      <c r="G4" s="103" t="s">
        <v>26</v>
      </c>
      <c r="H4" s="103"/>
      <c r="I4" s="103"/>
      <c r="J4" s="103"/>
      <c r="K4" s="103"/>
      <c r="L4" s="68"/>
      <c r="M4" s="34"/>
      <c r="N4" s="35"/>
    </row>
    <row r="5" spans="1:14" ht="18">
      <c r="A5" s="94" t="s">
        <v>63</v>
      </c>
      <c r="B5" s="95"/>
      <c r="C5" s="95"/>
      <c r="D5" s="95"/>
      <c r="E5" s="95"/>
      <c r="F5" s="96"/>
      <c r="G5" s="36"/>
      <c r="H5" s="110" t="s">
        <v>27</v>
      </c>
      <c r="I5" s="110"/>
      <c r="J5" s="110"/>
      <c r="K5" s="110"/>
      <c r="L5" s="67"/>
      <c r="M5" s="34"/>
      <c r="N5" s="35"/>
    </row>
    <row r="6" spans="1:14" ht="13.5" thickBot="1">
      <c r="A6" s="97"/>
      <c r="B6" s="98"/>
      <c r="C6" s="98"/>
      <c r="D6" s="98"/>
      <c r="E6" s="98"/>
      <c r="F6" s="99"/>
      <c r="G6" s="37"/>
      <c r="H6" s="37"/>
      <c r="I6" s="37"/>
      <c r="J6" s="37"/>
      <c r="K6" s="37"/>
      <c r="L6" s="37"/>
      <c r="M6" s="37"/>
      <c r="N6" s="38">
        <v>43136</v>
      </c>
    </row>
    <row r="8" spans="1:14" ht="12.75">
      <c r="A8" s="39" t="s">
        <v>28</v>
      </c>
      <c r="B8" s="111" t="s">
        <v>29</v>
      </c>
      <c r="C8" s="111"/>
      <c r="D8" s="111"/>
      <c r="E8" s="111"/>
      <c r="F8" s="39" t="s">
        <v>30</v>
      </c>
      <c r="G8" s="39">
        <v>1</v>
      </c>
      <c r="H8" s="39">
        <v>2</v>
      </c>
      <c r="I8" s="83">
        <v>3</v>
      </c>
      <c r="J8" s="83">
        <v>4</v>
      </c>
      <c r="K8" s="83">
        <v>5</v>
      </c>
      <c r="L8" s="83">
        <v>6</v>
      </c>
      <c r="M8" s="40"/>
      <c r="N8" s="60" t="s">
        <v>31</v>
      </c>
    </row>
    <row r="9" spans="1:14" ht="12.75">
      <c r="A9" s="104">
        <v>1</v>
      </c>
      <c r="B9" s="105" t="str">
        <f>'Av.Marginal '!C12</f>
        <v>SERVIÇOS PRELIMINARES</v>
      </c>
      <c r="C9" s="106"/>
      <c r="D9" s="106"/>
      <c r="E9" s="107"/>
      <c r="F9" s="108">
        <f>'Av.Marginal '!G16</f>
        <v>19796.8461</v>
      </c>
      <c r="G9" s="48">
        <f>F9*G10</f>
        <v>17817.16149</v>
      </c>
      <c r="H9" s="41">
        <f>F9*H10</f>
        <v>1979.68461</v>
      </c>
      <c r="I9" s="84">
        <f>F9*I10</f>
        <v>0</v>
      </c>
      <c r="J9" s="84">
        <f>F9*J10</f>
        <v>0</v>
      </c>
      <c r="K9" s="84">
        <f>F9*K10</f>
        <v>0</v>
      </c>
      <c r="L9" s="84">
        <f>F9*L10</f>
        <v>0</v>
      </c>
      <c r="M9" s="42"/>
      <c r="N9" s="41">
        <f aca="true" t="shared" si="0" ref="N9:N14">SUM(G9:M9)</f>
        <v>19796.8461</v>
      </c>
    </row>
    <row r="10" spans="1:14" ht="12.75">
      <c r="A10" s="104"/>
      <c r="B10" s="109"/>
      <c r="C10" s="109"/>
      <c r="D10" s="109"/>
      <c r="E10" s="109"/>
      <c r="F10" s="108"/>
      <c r="G10" s="43">
        <v>0.9</v>
      </c>
      <c r="H10" s="43">
        <v>0.1</v>
      </c>
      <c r="I10" s="85">
        <v>0</v>
      </c>
      <c r="J10" s="85">
        <v>0</v>
      </c>
      <c r="K10" s="85">
        <v>0</v>
      </c>
      <c r="L10" s="85">
        <v>0</v>
      </c>
      <c r="M10" s="44"/>
      <c r="N10" s="43">
        <f t="shared" si="0"/>
        <v>1</v>
      </c>
    </row>
    <row r="11" spans="1:14" ht="12.75">
      <c r="A11" s="104">
        <v>2</v>
      </c>
      <c r="B11" s="112" t="str">
        <f>'Av.Marginal '!C17</f>
        <v>                                               PAVIMENTAÇÃO ASFÁLTICA</v>
      </c>
      <c r="C11" s="113"/>
      <c r="D11" s="113"/>
      <c r="E11" s="114"/>
      <c r="F11" s="108">
        <f>'Av.Marginal '!G23</f>
        <v>321870.08797</v>
      </c>
      <c r="G11" s="48">
        <f>F11*G12</f>
        <v>257496.07037600002</v>
      </c>
      <c r="H11" s="48">
        <f>F11*H12</f>
        <v>64374.017594000004</v>
      </c>
      <c r="I11" s="86">
        <f>F11*I12</f>
        <v>0</v>
      </c>
      <c r="J11" s="86">
        <f>F11*J12</f>
        <v>0</v>
      </c>
      <c r="K11" s="86">
        <f>F11*K12</f>
        <v>0</v>
      </c>
      <c r="L11" s="86">
        <f>F11*L12</f>
        <v>0</v>
      </c>
      <c r="M11" s="42"/>
      <c r="N11" s="48">
        <f t="shared" si="0"/>
        <v>321870.08797</v>
      </c>
    </row>
    <row r="12" spans="1:14" ht="12.75">
      <c r="A12" s="104"/>
      <c r="B12" s="109"/>
      <c r="C12" s="109"/>
      <c r="D12" s="109"/>
      <c r="E12" s="109"/>
      <c r="F12" s="108"/>
      <c r="G12" s="43">
        <v>0.8</v>
      </c>
      <c r="H12" s="43">
        <v>0.2</v>
      </c>
      <c r="I12" s="85">
        <v>0</v>
      </c>
      <c r="J12" s="85">
        <v>0</v>
      </c>
      <c r="K12" s="85">
        <v>0</v>
      </c>
      <c r="L12" s="85">
        <v>0</v>
      </c>
      <c r="M12" s="44"/>
      <c r="N12" s="43">
        <f t="shared" si="0"/>
        <v>1</v>
      </c>
    </row>
    <row r="13" spans="1:14" ht="12.75">
      <c r="A13" s="104">
        <v>3</v>
      </c>
      <c r="B13" s="111" t="str">
        <f>'Av.Marginal '!C24</f>
        <v>SINALIZAÇÃO HORIZONTAL/CICLOVIA</v>
      </c>
      <c r="C13" s="111"/>
      <c r="D13" s="111"/>
      <c r="E13" s="111"/>
      <c r="F13" s="108">
        <f>'Av.Marginal '!G29</f>
        <v>133143.7908</v>
      </c>
      <c r="G13" s="48">
        <f>F13*G14</f>
        <v>0</v>
      </c>
      <c r="H13" s="48">
        <f>F13*H14</f>
        <v>133143.7908</v>
      </c>
      <c r="I13" s="86">
        <f>F13*I14</f>
        <v>0</v>
      </c>
      <c r="J13" s="86">
        <f>F13*J14</f>
        <v>0</v>
      </c>
      <c r="K13" s="86">
        <f>F13*K14</f>
        <v>0</v>
      </c>
      <c r="L13" s="86">
        <f>F13*L14</f>
        <v>0</v>
      </c>
      <c r="M13" s="42"/>
      <c r="N13" s="48">
        <f t="shared" si="0"/>
        <v>133143.7908</v>
      </c>
    </row>
    <row r="14" spans="1:14" ht="12.75">
      <c r="A14" s="104"/>
      <c r="B14" s="109"/>
      <c r="C14" s="109"/>
      <c r="D14" s="109"/>
      <c r="E14" s="109"/>
      <c r="F14" s="108"/>
      <c r="G14" s="43">
        <v>0</v>
      </c>
      <c r="H14" s="43">
        <v>1</v>
      </c>
      <c r="I14" s="85">
        <v>0</v>
      </c>
      <c r="J14" s="85">
        <v>0</v>
      </c>
      <c r="K14" s="85">
        <v>0</v>
      </c>
      <c r="L14" s="85">
        <v>0</v>
      </c>
      <c r="M14" s="44"/>
      <c r="N14" s="43">
        <f t="shared" si="0"/>
        <v>1</v>
      </c>
    </row>
    <row r="15" spans="1:14" ht="12.75">
      <c r="A15" s="104"/>
      <c r="B15" s="115"/>
      <c r="C15" s="115"/>
      <c r="D15" s="115"/>
      <c r="E15" s="115"/>
      <c r="F15" s="108"/>
      <c r="G15" s="41"/>
      <c r="H15" s="41"/>
      <c r="I15" s="42"/>
      <c r="J15" s="42"/>
      <c r="K15" s="42"/>
      <c r="L15" s="42"/>
      <c r="M15" s="42"/>
      <c r="N15" s="41"/>
    </row>
    <row r="16" spans="1:14" ht="12.75">
      <c r="A16" s="104"/>
      <c r="B16" s="109"/>
      <c r="C16" s="109"/>
      <c r="D16" s="109"/>
      <c r="E16" s="109"/>
      <c r="F16" s="108"/>
      <c r="G16" s="43"/>
      <c r="H16" s="43"/>
      <c r="I16" s="44"/>
      <c r="J16" s="44"/>
      <c r="K16" s="44"/>
      <c r="L16" s="44"/>
      <c r="M16" s="44"/>
      <c r="N16" s="43"/>
    </row>
    <row r="17" spans="1:14" ht="12.75">
      <c r="A17" s="104"/>
      <c r="B17" s="115"/>
      <c r="C17" s="115"/>
      <c r="D17" s="115"/>
      <c r="E17" s="115"/>
      <c r="F17" s="108"/>
      <c r="G17" s="41"/>
      <c r="H17" s="41"/>
      <c r="I17" s="42"/>
      <c r="J17" s="42"/>
      <c r="K17" s="42"/>
      <c r="L17" s="42"/>
      <c r="M17" s="42"/>
      <c r="N17" s="41"/>
    </row>
    <row r="18" spans="1:14" ht="12.75">
      <c r="A18" s="104"/>
      <c r="B18" s="109"/>
      <c r="C18" s="109"/>
      <c r="D18" s="109"/>
      <c r="E18" s="109"/>
      <c r="F18" s="108"/>
      <c r="G18" s="43"/>
      <c r="H18" s="43"/>
      <c r="I18" s="44"/>
      <c r="J18" s="44"/>
      <c r="K18" s="44"/>
      <c r="L18" s="44"/>
      <c r="M18" s="44"/>
      <c r="N18" s="43"/>
    </row>
    <row r="19" spans="1:14" ht="12.75">
      <c r="A19" s="104"/>
      <c r="B19" s="115"/>
      <c r="C19" s="115"/>
      <c r="D19" s="115"/>
      <c r="E19" s="115"/>
      <c r="F19" s="108"/>
      <c r="G19" s="41"/>
      <c r="H19" s="41"/>
      <c r="I19" s="42"/>
      <c r="J19" s="42"/>
      <c r="K19" s="42"/>
      <c r="L19" s="42"/>
      <c r="M19" s="42"/>
      <c r="N19" s="41"/>
    </row>
    <row r="20" spans="1:14" ht="12.75">
      <c r="A20" s="104"/>
      <c r="B20" s="109"/>
      <c r="C20" s="109"/>
      <c r="D20" s="109"/>
      <c r="E20" s="109"/>
      <c r="F20" s="108"/>
      <c r="G20" s="43"/>
      <c r="H20" s="43"/>
      <c r="I20" s="44"/>
      <c r="J20" s="44"/>
      <c r="K20" s="44"/>
      <c r="L20" s="44"/>
      <c r="M20" s="44"/>
      <c r="N20" s="43"/>
    </row>
    <row r="21" spans="1:14" ht="12.75">
      <c r="A21" s="104"/>
      <c r="B21" s="115"/>
      <c r="C21" s="115"/>
      <c r="D21" s="115"/>
      <c r="E21" s="115"/>
      <c r="F21" s="108"/>
      <c r="G21" s="41"/>
      <c r="H21" s="41"/>
      <c r="I21" s="42"/>
      <c r="J21" s="42"/>
      <c r="K21" s="42"/>
      <c r="L21" s="42"/>
      <c r="M21" s="42"/>
      <c r="N21" s="41"/>
    </row>
    <row r="22" spans="1:14" ht="12.75">
      <c r="A22" s="104"/>
      <c r="B22" s="109"/>
      <c r="C22" s="109"/>
      <c r="D22" s="109"/>
      <c r="E22" s="109"/>
      <c r="F22" s="108"/>
      <c r="G22" s="43"/>
      <c r="H22" s="43"/>
      <c r="I22" s="44"/>
      <c r="J22" s="44"/>
      <c r="K22" s="44"/>
      <c r="L22" s="44"/>
      <c r="M22" s="44"/>
      <c r="N22" s="43"/>
    </row>
    <row r="23" spans="1:14" ht="12.75">
      <c r="A23" s="104"/>
      <c r="B23" s="115"/>
      <c r="C23" s="115"/>
      <c r="D23" s="115"/>
      <c r="E23" s="115"/>
      <c r="F23" s="108"/>
      <c r="G23" s="41"/>
      <c r="H23" s="41"/>
      <c r="I23" s="42"/>
      <c r="J23" s="42"/>
      <c r="K23" s="42"/>
      <c r="L23" s="42"/>
      <c r="M23" s="42"/>
      <c r="N23" s="41"/>
    </row>
    <row r="24" spans="1:14" ht="12.75">
      <c r="A24" s="104"/>
      <c r="B24" s="109"/>
      <c r="C24" s="109"/>
      <c r="D24" s="109"/>
      <c r="E24" s="109"/>
      <c r="F24" s="108"/>
      <c r="G24" s="43"/>
      <c r="H24" s="43"/>
      <c r="I24" s="44"/>
      <c r="J24" s="44"/>
      <c r="K24" s="44"/>
      <c r="L24" s="44"/>
      <c r="M24" s="44"/>
      <c r="N24" s="43"/>
    </row>
    <row r="25" spans="1:14" ht="12.75">
      <c r="A25" s="104" t="s">
        <v>14</v>
      </c>
      <c r="B25" s="115" t="s">
        <v>14</v>
      </c>
      <c r="C25" s="115"/>
      <c r="D25" s="115"/>
      <c r="E25" s="115"/>
      <c r="F25" s="108" t="s">
        <v>14</v>
      </c>
      <c r="G25" s="41" t="s">
        <v>14</v>
      </c>
      <c r="H25" s="41" t="s">
        <v>14</v>
      </c>
      <c r="I25" s="42" t="s">
        <v>14</v>
      </c>
      <c r="J25" s="42" t="s">
        <v>14</v>
      </c>
      <c r="K25" s="42" t="s">
        <v>14</v>
      </c>
      <c r="L25" s="42" t="s">
        <v>14</v>
      </c>
      <c r="M25" s="42" t="s">
        <v>14</v>
      </c>
      <c r="N25" s="41" t="s">
        <v>14</v>
      </c>
    </row>
    <row r="26" spans="1:14" ht="12.75">
      <c r="A26" s="104"/>
      <c r="B26" s="109"/>
      <c r="C26" s="109"/>
      <c r="D26" s="109"/>
      <c r="E26" s="109"/>
      <c r="F26" s="108"/>
      <c r="G26" s="43" t="s">
        <v>14</v>
      </c>
      <c r="H26" s="43" t="s">
        <v>14</v>
      </c>
      <c r="I26" s="44" t="s">
        <v>14</v>
      </c>
      <c r="J26" s="44" t="s">
        <v>14</v>
      </c>
      <c r="K26" s="44"/>
      <c r="L26" s="44"/>
      <c r="M26" s="44" t="s">
        <v>14</v>
      </c>
      <c r="N26" s="43" t="s">
        <v>14</v>
      </c>
    </row>
    <row r="27" spans="1:14" ht="12.75">
      <c r="A27" s="116" t="s">
        <v>32</v>
      </c>
      <c r="B27" s="115" t="s">
        <v>14</v>
      </c>
      <c r="C27" s="115"/>
      <c r="D27" s="115"/>
      <c r="E27" s="115"/>
      <c r="F27" s="117" t="s">
        <v>14</v>
      </c>
      <c r="G27" s="45" t="e">
        <f>F27*G28</f>
        <v>#VALUE!</v>
      </c>
      <c r="H27" s="45" t="e">
        <f>G27*H28</f>
        <v>#VALUE!</v>
      </c>
      <c r="I27" s="45" t="e">
        <f>H27*I28</f>
        <v>#VALUE!</v>
      </c>
      <c r="J27" s="45" t="e">
        <f>I27*J28</f>
        <v>#VALUE!</v>
      </c>
      <c r="K27" s="45"/>
      <c r="L27" s="45"/>
      <c r="M27" s="45">
        <f>K27*M28</f>
        <v>0</v>
      </c>
      <c r="N27" s="45" t="e">
        <f>SUM(G27:M27)</f>
        <v>#VALUE!</v>
      </c>
    </row>
    <row r="28" spans="1:14" ht="12.75">
      <c r="A28" s="116"/>
      <c r="B28" s="109"/>
      <c r="C28" s="109"/>
      <c r="D28" s="109"/>
      <c r="E28" s="109"/>
      <c r="F28" s="117"/>
      <c r="G28" s="46">
        <v>0</v>
      </c>
      <c r="H28" s="46">
        <v>0</v>
      </c>
      <c r="I28" s="46">
        <v>0</v>
      </c>
      <c r="J28" s="46">
        <v>0</v>
      </c>
      <c r="K28" s="46"/>
      <c r="L28" s="46"/>
      <c r="M28" s="46">
        <v>0</v>
      </c>
      <c r="N28" s="46">
        <f>SUM(G28:M28)</f>
        <v>0</v>
      </c>
    </row>
    <row r="29" spans="1:14" ht="12.75">
      <c r="A29" s="116"/>
      <c r="B29" s="118" t="s">
        <v>33</v>
      </c>
      <c r="C29" s="118"/>
      <c r="D29" s="118"/>
      <c r="E29" s="118"/>
      <c r="F29" s="48">
        <f>SUM(F9:F28)</f>
        <v>474810.72487000003</v>
      </c>
      <c r="G29" s="48">
        <f>G9+G11</f>
        <v>275313.231866</v>
      </c>
      <c r="H29" s="48">
        <f>H9+H11+H13</f>
        <v>199497.493004</v>
      </c>
      <c r="I29" s="86">
        <f>I9+I11</f>
        <v>0</v>
      </c>
      <c r="J29" s="86">
        <f>J9+J11</f>
        <v>0</v>
      </c>
      <c r="K29" s="86">
        <f>K9+K11</f>
        <v>0</v>
      </c>
      <c r="L29" s="86">
        <f>SUM(L13,L11,L9)</f>
        <v>0</v>
      </c>
      <c r="M29" s="42"/>
      <c r="N29" s="62">
        <f>N9+N11+N13</f>
        <v>474810.72487000003</v>
      </c>
    </row>
    <row r="30" spans="1:14" ht="12.75">
      <c r="A30" s="116"/>
      <c r="B30" s="118" t="s">
        <v>34</v>
      </c>
      <c r="C30" s="118"/>
      <c r="D30" s="118"/>
      <c r="E30" s="118"/>
      <c r="F30" s="41"/>
      <c r="G30" s="48">
        <f>G29</f>
        <v>275313.231866</v>
      </c>
      <c r="H30" s="48">
        <f>G30+H29</f>
        <v>474810.72487</v>
      </c>
      <c r="I30" s="86">
        <f>H30+I29</f>
        <v>474810.72487</v>
      </c>
      <c r="J30" s="86">
        <f>I30+J29</f>
        <v>474810.72487</v>
      </c>
      <c r="K30" s="86">
        <f>J30+K29</f>
        <v>474810.72487</v>
      </c>
      <c r="L30" s="86">
        <f>K30+L29</f>
        <v>474810.72487</v>
      </c>
      <c r="M30" s="49"/>
      <c r="N30" s="41"/>
    </row>
    <row r="31" spans="1:14" ht="12.75">
      <c r="A31" s="116"/>
      <c r="B31" s="118" t="s">
        <v>35</v>
      </c>
      <c r="C31" s="118"/>
      <c r="D31" s="118"/>
      <c r="E31" s="118"/>
      <c r="F31" s="41"/>
      <c r="G31" s="43">
        <f>G30/F29</f>
        <v>0.5798378542131265</v>
      </c>
      <c r="H31" s="43">
        <f>H29/F29</f>
        <v>0.4201621457868734</v>
      </c>
      <c r="I31" s="85">
        <f>I29/F29</f>
        <v>0</v>
      </c>
      <c r="J31" s="85">
        <f>J29/F29</f>
        <v>0</v>
      </c>
      <c r="K31" s="85">
        <f>K29/F29</f>
        <v>0</v>
      </c>
      <c r="L31" s="85">
        <f>L29/F29</f>
        <v>0</v>
      </c>
      <c r="M31" s="44"/>
      <c r="N31" s="43">
        <f>SUM(G31:M31)</f>
        <v>0.9999999999999999</v>
      </c>
    </row>
    <row r="32" spans="1:14" ht="12.75">
      <c r="A32" s="116"/>
      <c r="B32" s="118" t="s">
        <v>36</v>
      </c>
      <c r="C32" s="118"/>
      <c r="D32" s="118"/>
      <c r="E32" s="118"/>
      <c r="F32" s="41"/>
      <c r="G32" s="43">
        <f>G31</f>
        <v>0.5798378542131265</v>
      </c>
      <c r="H32" s="43">
        <f>G32+H31</f>
        <v>0.9999999999999999</v>
      </c>
      <c r="I32" s="85">
        <f>H32+I31</f>
        <v>0.9999999999999999</v>
      </c>
      <c r="J32" s="85">
        <f>I32+J31</f>
        <v>0.9999999999999999</v>
      </c>
      <c r="K32" s="85">
        <f>J32+K31</f>
        <v>0.9999999999999999</v>
      </c>
      <c r="L32" s="85">
        <f>K32+L31</f>
        <v>0.9999999999999999</v>
      </c>
      <c r="M32" s="44"/>
      <c r="N32" s="43">
        <v>1</v>
      </c>
    </row>
  </sheetData>
  <sheetProtection/>
  <mergeCells count="53">
    <mergeCell ref="A29:A30"/>
    <mergeCell ref="A31:A32"/>
    <mergeCell ref="B29:E29"/>
    <mergeCell ref="B30:E30"/>
    <mergeCell ref="B31:E31"/>
    <mergeCell ref="B32:E32"/>
    <mergeCell ref="A27:A28"/>
    <mergeCell ref="B27:E27"/>
    <mergeCell ref="F27:F28"/>
    <mergeCell ref="B28:E28"/>
    <mergeCell ref="A25:A26"/>
    <mergeCell ref="B25:E25"/>
    <mergeCell ref="F25:F26"/>
    <mergeCell ref="B26:E26"/>
    <mergeCell ref="B18:E18"/>
    <mergeCell ref="A23:A24"/>
    <mergeCell ref="B23:E23"/>
    <mergeCell ref="F23:F24"/>
    <mergeCell ref="B24:E24"/>
    <mergeCell ref="A21:A22"/>
    <mergeCell ref="B21:E21"/>
    <mergeCell ref="F21:F22"/>
    <mergeCell ref="B22:E22"/>
    <mergeCell ref="B13:E13"/>
    <mergeCell ref="F13:F14"/>
    <mergeCell ref="B14:E14"/>
    <mergeCell ref="A19:A20"/>
    <mergeCell ref="B19:E19"/>
    <mergeCell ref="F19:F20"/>
    <mergeCell ref="B20:E20"/>
    <mergeCell ref="A17:A18"/>
    <mergeCell ref="B17:E17"/>
    <mergeCell ref="F17:F18"/>
    <mergeCell ref="B8:E8"/>
    <mergeCell ref="A11:A12"/>
    <mergeCell ref="B11:E11"/>
    <mergeCell ref="F11:F12"/>
    <mergeCell ref="B12:E12"/>
    <mergeCell ref="A15:A16"/>
    <mergeCell ref="B15:E15"/>
    <mergeCell ref="F15:F16"/>
    <mergeCell ref="B16:E16"/>
    <mergeCell ref="A13:A14"/>
    <mergeCell ref="A5:F6"/>
    <mergeCell ref="A1:N1"/>
    <mergeCell ref="A3:F3"/>
    <mergeCell ref="A4:F4"/>
    <mergeCell ref="G4:K4"/>
    <mergeCell ref="A9:A10"/>
    <mergeCell ref="B9:E9"/>
    <mergeCell ref="F9:F10"/>
    <mergeCell ref="B10:E10"/>
    <mergeCell ref="H5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5" zoomScaleNormal="85" zoomScalePageLayoutView="0" workbookViewId="0" topLeftCell="A13">
      <selection activeCell="H33" sqref="H33"/>
    </sheetView>
  </sheetViews>
  <sheetFormatPr defaultColWidth="9.140625" defaultRowHeight="12.75"/>
  <cols>
    <col min="1" max="2" width="7.8515625" style="2" customWidth="1"/>
    <col min="3" max="3" width="68.421875" style="0" customWidth="1"/>
    <col min="4" max="4" width="8.00390625" style="2" customWidth="1"/>
    <col min="5" max="5" width="13.140625" style="0" customWidth="1"/>
    <col min="6" max="6" width="10.421875" style="0" customWidth="1"/>
    <col min="7" max="7" width="21.28125" style="0" customWidth="1"/>
    <col min="8" max="8" width="8.57421875" style="0" customWidth="1"/>
    <col min="9" max="9" width="11.57421875" style="0" bestFit="1" customWidth="1"/>
  </cols>
  <sheetData>
    <row r="1" spans="1:7" ht="12.75">
      <c r="A1"/>
      <c r="B1" s="121"/>
      <c r="C1" s="121"/>
      <c r="D1" s="121"/>
      <c r="E1" s="121"/>
      <c r="F1" s="121"/>
      <c r="G1" s="121"/>
    </row>
    <row r="2" spans="1:7" ht="12.75">
      <c r="A2"/>
      <c r="B2" s="121"/>
      <c r="C2" s="121"/>
      <c r="D2" s="121"/>
      <c r="E2" s="121"/>
      <c r="F2" s="121"/>
      <c r="G2" s="121"/>
    </row>
    <row r="3" spans="1:7" ht="12.75">
      <c r="A3"/>
      <c r="B3" s="121"/>
      <c r="C3" s="121"/>
      <c r="D3" s="121"/>
      <c r="E3" s="121"/>
      <c r="F3" s="121"/>
      <c r="G3" s="121"/>
    </row>
    <row r="4" spans="1:7" ht="12.75">
      <c r="A4"/>
      <c r="B4" s="121"/>
      <c r="C4" s="121"/>
      <c r="D4" s="121"/>
      <c r="E4" s="121"/>
      <c r="F4" s="121"/>
      <c r="G4" s="121"/>
    </row>
    <row r="5" spans="2:7" s="54" customFormat="1" ht="11.25">
      <c r="B5" s="122"/>
      <c r="C5" s="123"/>
      <c r="D5" s="123"/>
      <c r="E5" s="123"/>
      <c r="F5" s="123"/>
      <c r="G5" s="123"/>
    </row>
    <row r="6" spans="1:7" s="54" customFormat="1" ht="11.25">
      <c r="A6" s="55"/>
      <c r="B6" s="55"/>
      <c r="C6" s="55"/>
      <c r="D6" s="55"/>
      <c r="E6" s="55"/>
      <c r="F6" s="55"/>
      <c r="G6" s="55"/>
    </row>
    <row r="7" spans="1:7" s="1" customFormat="1" ht="15.75">
      <c r="A7" s="71"/>
      <c r="B7" s="119" t="s">
        <v>0</v>
      </c>
      <c r="C7" s="119"/>
      <c r="D7" s="119"/>
      <c r="E7" s="119"/>
      <c r="F7" s="119"/>
      <c r="G7" s="120"/>
    </row>
    <row r="8" spans="1:7" ht="15">
      <c r="A8" s="72" t="s">
        <v>9</v>
      </c>
      <c r="B8" s="72"/>
      <c r="C8" s="51" t="s">
        <v>60</v>
      </c>
      <c r="D8" s="4"/>
      <c r="E8" s="5"/>
      <c r="F8" s="5"/>
      <c r="G8" s="6"/>
    </row>
    <row r="9" spans="1:7" ht="15">
      <c r="A9" s="72" t="s">
        <v>40</v>
      </c>
      <c r="B9" s="72"/>
      <c r="C9" s="70" t="s">
        <v>59</v>
      </c>
      <c r="D9" s="4"/>
      <c r="E9" s="5"/>
      <c r="F9" s="5"/>
      <c r="G9" s="6" t="s">
        <v>53</v>
      </c>
    </row>
    <row r="10" spans="1:7" ht="15">
      <c r="A10" s="7"/>
      <c r="B10" s="8"/>
      <c r="C10" s="52" t="s">
        <v>16</v>
      </c>
      <c r="D10" s="8"/>
      <c r="E10" s="9"/>
      <c r="F10" s="9"/>
      <c r="G10" s="61" t="s">
        <v>48</v>
      </c>
    </row>
    <row r="11" spans="1:7" ht="15">
      <c r="A11" s="10" t="s">
        <v>1</v>
      </c>
      <c r="B11" s="10" t="s">
        <v>42</v>
      </c>
      <c r="C11" s="10" t="s">
        <v>2</v>
      </c>
      <c r="D11" s="50" t="s">
        <v>3</v>
      </c>
      <c r="E11" s="50" t="s">
        <v>4</v>
      </c>
      <c r="F11" s="50" t="s">
        <v>5</v>
      </c>
      <c r="G11" s="10" t="s">
        <v>6</v>
      </c>
    </row>
    <row r="12" spans="1:7" ht="15">
      <c r="A12" s="11">
        <v>1</v>
      </c>
      <c r="B12" s="11"/>
      <c r="C12" s="19" t="s">
        <v>61</v>
      </c>
      <c r="D12" s="12"/>
      <c r="E12" s="13"/>
      <c r="F12" s="13"/>
      <c r="G12" s="14"/>
    </row>
    <row r="13" spans="1:7" ht="25.5" customHeight="1">
      <c r="A13" s="74" t="s">
        <v>7</v>
      </c>
      <c r="B13" s="73" t="s">
        <v>47</v>
      </c>
      <c r="C13" s="66" t="s">
        <v>41</v>
      </c>
      <c r="D13" s="74" t="s">
        <v>13</v>
      </c>
      <c r="E13" s="75">
        <v>1241.36</v>
      </c>
      <c r="F13" s="75">
        <v>5.55</v>
      </c>
      <c r="G13" s="76">
        <f>E13*F13</f>
        <v>6889.547999999999</v>
      </c>
    </row>
    <row r="14" spans="1:7" ht="25.5" customHeight="1">
      <c r="A14" s="74" t="s">
        <v>17</v>
      </c>
      <c r="B14" s="73" t="s">
        <v>54</v>
      </c>
      <c r="C14" s="66" t="s">
        <v>52</v>
      </c>
      <c r="D14" s="74" t="s">
        <v>10</v>
      </c>
      <c r="E14" s="75">
        <v>12773.59</v>
      </c>
      <c r="F14" s="75">
        <v>0.59</v>
      </c>
      <c r="G14" s="76">
        <f>E14*F14</f>
        <v>7536.4181</v>
      </c>
    </row>
    <row r="15" spans="1:7" ht="25.5">
      <c r="A15" s="74" t="s">
        <v>38</v>
      </c>
      <c r="B15" s="73" t="s">
        <v>43</v>
      </c>
      <c r="C15" s="69" t="s">
        <v>44</v>
      </c>
      <c r="D15" s="74" t="s">
        <v>10</v>
      </c>
      <c r="E15" s="75">
        <v>16</v>
      </c>
      <c r="F15" s="75">
        <v>335.68</v>
      </c>
      <c r="G15" s="77">
        <f>E15*F15</f>
        <v>5370.88</v>
      </c>
    </row>
    <row r="16" spans="1:7" ht="14.25">
      <c r="A16" s="15"/>
      <c r="B16" s="15"/>
      <c r="C16" s="20" t="s">
        <v>11</v>
      </c>
      <c r="D16" s="16"/>
      <c r="E16" s="17"/>
      <c r="F16" s="17"/>
      <c r="G16" s="21">
        <f>SUM(G13:G15)</f>
        <v>19796.8461</v>
      </c>
    </row>
    <row r="17" spans="1:7" ht="15">
      <c r="A17" s="11">
        <v>2</v>
      </c>
      <c r="B17" s="11" t="s">
        <v>14</v>
      </c>
      <c r="C17" s="19" t="s">
        <v>23</v>
      </c>
      <c r="D17" s="12"/>
      <c r="E17" s="13"/>
      <c r="F17" s="13"/>
      <c r="G17" s="18"/>
    </row>
    <row r="18" spans="1:7" ht="22.5">
      <c r="A18" s="74" t="s">
        <v>8</v>
      </c>
      <c r="B18" s="73" t="s">
        <v>45</v>
      </c>
      <c r="C18" s="69" t="s">
        <v>55</v>
      </c>
      <c r="D18" s="74" t="s">
        <v>15</v>
      </c>
      <c r="E18" s="75">
        <v>21.75</v>
      </c>
      <c r="F18" s="80">
        <v>11.31</v>
      </c>
      <c r="G18" s="76">
        <f>E18*F18</f>
        <v>245.9925</v>
      </c>
    </row>
    <row r="19" spans="1:7" ht="22.5">
      <c r="A19" s="74" t="s">
        <v>18</v>
      </c>
      <c r="B19" s="73" t="s">
        <v>46</v>
      </c>
      <c r="C19" s="69" t="s">
        <v>56</v>
      </c>
      <c r="D19" s="74" t="s">
        <v>15</v>
      </c>
      <c r="E19" s="75">
        <v>13.05</v>
      </c>
      <c r="F19" s="75">
        <v>141.44</v>
      </c>
      <c r="G19" s="76">
        <f>E19*F19</f>
        <v>1845.7920000000001</v>
      </c>
    </row>
    <row r="20" spans="1:7" ht="12.75">
      <c r="A20" s="74" t="s">
        <v>19</v>
      </c>
      <c r="B20" s="73" t="s">
        <v>49</v>
      </c>
      <c r="C20" s="69" t="s">
        <v>57</v>
      </c>
      <c r="D20" s="74" t="s">
        <v>10</v>
      </c>
      <c r="E20" s="75">
        <v>86.98</v>
      </c>
      <c r="F20" s="80">
        <v>6.07</v>
      </c>
      <c r="G20" s="76">
        <f>E20*F20</f>
        <v>527.9686</v>
      </c>
    </row>
    <row r="21" spans="1:7" ht="22.5" customHeight="1">
      <c r="A21" s="74" t="s">
        <v>37</v>
      </c>
      <c r="B21" s="82" t="s">
        <v>50</v>
      </c>
      <c r="C21" s="69" t="s">
        <v>22</v>
      </c>
      <c r="D21" s="74" t="s">
        <v>10</v>
      </c>
      <c r="E21" s="75">
        <v>12773.59</v>
      </c>
      <c r="F21" s="80">
        <v>2.22</v>
      </c>
      <c r="G21" s="77">
        <f>E21*F21</f>
        <v>28357.369800000004</v>
      </c>
    </row>
    <row r="22" spans="1:9" ht="27.75" customHeight="1">
      <c r="A22" s="74" t="s">
        <v>39</v>
      </c>
      <c r="B22" s="79" t="s">
        <v>51</v>
      </c>
      <c r="C22" s="78" t="s">
        <v>58</v>
      </c>
      <c r="D22" s="74" t="s">
        <v>10</v>
      </c>
      <c r="E22" s="75">
        <v>12773.59</v>
      </c>
      <c r="F22" s="80">
        <v>22.773</v>
      </c>
      <c r="G22" s="76">
        <f>E22*F22</f>
        <v>290892.96507</v>
      </c>
      <c r="I22" s="64"/>
    </row>
    <row r="23" spans="1:9" s="23" customFormat="1" ht="12">
      <c r="A23" s="22"/>
      <c r="B23" s="22"/>
      <c r="C23" s="20" t="s">
        <v>11</v>
      </c>
      <c r="D23" s="24"/>
      <c r="E23" s="25"/>
      <c r="F23" s="25"/>
      <c r="G23" s="21">
        <f>SUM(G18:G22)</f>
        <v>321870.08797</v>
      </c>
      <c r="I23" s="65"/>
    </row>
    <row r="24" spans="1:7" ht="15">
      <c r="A24" s="11">
        <v>3</v>
      </c>
      <c r="B24" s="11" t="s">
        <v>14</v>
      </c>
      <c r="C24" s="19" t="s">
        <v>65</v>
      </c>
      <c r="D24" s="12"/>
      <c r="E24" s="13"/>
      <c r="F24" s="13"/>
      <c r="G24" s="18"/>
    </row>
    <row r="25" spans="1:7" ht="25.5">
      <c r="A25" s="89" t="s">
        <v>20</v>
      </c>
      <c r="B25" s="73" t="s">
        <v>64</v>
      </c>
      <c r="C25" s="69" t="s">
        <v>66</v>
      </c>
      <c r="D25" s="74" t="s">
        <v>10</v>
      </c>
      <c r="E25" s="75">
        <v>744.82</v>
      </c>
      <c r="F25" s="80">
        <v>29.79</v>
      </c>
      <c r="G25" s="76">
        <f>E25*F25</f>
        <v>22188.1878</v>
      </c>
    </row>
    <row r="26" spans="1:7" ht="12.75">
      <c r="A26" s="74" t="s">
        <v>21</v>
      </c>
      <c r="B26" s="73" t="s">
        <v>64</v>
      </c>
      <c r="C26" s="69" t="s">
        <v>67</v>
      </c>
      <c r="D26" s="74" t="s">
        <v>10</v>
      </c>
      <c r="E26" s="75">
        <v>2470.7</v>
      </c>
      <c r="F26" s="80">
        <v>29.79</v>
      </c>
      <c r="G26" s="76">
        <f>E26*F26</f>
        <v>73602.15299999999</v>
      </c>
    </row>
    <row r="27" spans="1:7" ht="39.75" customHeight="1">
      <c r="A27" s="89" t="s">
        <v>68</v>
      </c>
      <c r="B27" s="87" t="s">
        <v>70</v>
      </c>
      <c r="C27" s="88" t="s">
        <v>72</v>
      </c>
      <c r="D27" s="89" t="s">
        <v>3</v>
      </c>
      <c r="E27" s="90">
        <v>155</v>
      </c>
      <c r="F27" s="91">
        <v>32.39</v>
      </c>
      <c r="G27" s="92">
        <f>E27*F27</f>
        <v>5020.45</v>
      </c>
    </row>
    <row r="28" spans="1:7" ht="38.25">
      <c r="A28" s="89" t="s">
        <v>69</v>
      </c>
      <c r="B28" s="93" t="s">
        <v>70</v>
      </c>
      <c r="C28" s="88" t="s">
        <v>71</v>
      </c>
      <c r="D28" s="89" t="s">
        <v>3</v>
      </c>
      <c r="E28" s="90">
        <v>620</v>
      </c>
      <c r="F28" s="91">
        <v>52.15</v>
      </c>
      <c r="G28" s="92">
        <f>E28*F28</f>
        <v>32333</v>
      </c>
    </row>
    <row r="29" spans="1:9" s="23" customFormat="1" ht="12">
      <c r="A29" s="22"/>
      <c r="B29" s="22"/>
      <c r="C29" s="20" t="s">
        <v>11</v>
      </c>
      <c r="D29" s="24"/>
      <c r="E29" s="25"/>
      <c r="F29" s="25"/>
      <c r="G29" s="21">
        <f>SUM(G25:G28)</f>
        <v>133143.7908</v>
      </c>
      <c r="I29" s="65"/>
    </row>
    <row r="30" spans="1:7" s="23" customFormat="1" ht="12">
      <c r="A30" s="26" t="s">
        <v>14</v>
      </c>
      <c r="B30" s="26" t="s">
        <v>14</v>
      </c>
      <c r="C30" s="19" t="s">
        <v>14</v>
      </c>
      <c r="D30" s="27"/>
      <c r="E30" s="28"/>
      <c r="F30" s="28"/>
      <c r="G30" s="29"/>
    </row>
    <row r="31" spans="1:7" s="47" customFormat="1" ht="11.25">
      <c r="A31" s="56"/>
      <c r="B31" s="56"/>
      <c r="C31" s="57" t="s">
        <v>14</v>
      </c>
      <c r="D31" s="53"/>
      <c r="E31" s="58"/>
      <c r="F31" s="58"/>
      <c r="G31" s="59" t="s">
        <v>14</v>
      </c>
    </row>
    <row r="32" spans="1:7" s="23" customFormat="1" ht="12">
      <c r="A32" s="26" t="s">
        <v>14</v>
      </c>
      <c r="B32" s="26" t="s">
        <v>14</v>
      </c>
      <c r="C32" s="81" t="s">
        <v>12</v>
      </c>
      <c r="D32" s="27"/>
      <c r="E32" s="28"/>
      <c r="F32" s="28"/>
      <c r="G32" s="30">
        <f>SUM(G23,G16,G29)</f>
        <v>474810.72487000003</v>
      </c>
    </row>
    <row r="33" ht="12.75">
      <c r="C33" t="s">
        <v>14</v>
      </c>
    </row>
    <row r="35" spans="3:7" ht="12.75">
      <c r="C35" s="3"/>
      <c r="G35" s="63"/>
    </row>
    <row r="36" ht="12.75">
      <c r="C36" s="3"/>
    </row>
    <row r="38" ht="12.75">
      <c r="C38" s="3"/>
    </row>
    <row r="39" ht="12.75">
      <c r="C39" s="3"/>
    </row>
  </sheetData>
  <sheetProtection formatCells="0" formatColumns="0" formatRows="0" insertColumns="0" insertRows="0" insertHyperlinks="0" deleteColumns="0" deleteRows="0" sort="0" autoFilter="0" pivotTables="0"/>
  <mergeCells count="2">
    <mergeCell ref="B7:G7"/>
    <mergeCell ref="B1:G5"/>
  </mergeCells>
  <printOptions horizontalCentered="1" verticalCentered="1"/>
  <pageMargins left="0.1968503937007874" right="0.1968503937007874" top="0.03937007874015748" bottom="0" header="0" footer="0"/>
  <pageSetup horizontalDpi="600" verticalDpi="600" orientation="landscape" paperSize="9" scale="75" r:id="rId2"/>
  <colBreaks count="1" manualBreakCount="1">
    <brk id="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Pref. Mun. de Pirassununga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 - Departamento de Estradas de Rodagem do Estado de São Paulo</dc:title>
  <dc:subject/>
  <dc:creator>Secr. Mun. de Planejamento</dc:creator>
  <cp:keywords/>
  <dc:description/>
  <cp:lastModifiedBy>Engenharia</cp:lastModifiedBy>
  <cp:lastPrinted>2018-02-07T13:48:14Z</cp:lastPrinted>
  <dcterms:created xsi:type="dcterms:W3CDTF">2002-05-22T19:18:14Z</dcterms:created>
  <dcterms:modified xsi:type="dcterms:W3CDTF">2018-02-27T15:35:48Z</dcterms:modified>
  <cp:category/>
  <cp:version/>
  <cp:contentType/>
  <cp:contentStatus/>
</cp:coreProperties>
</file>