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ronograma" sheetId="1" r:id="rId1"/>
    <sheet name="Planilha" sheetId="2" r:id="rId2"/>
  </sheets>
  <definedNames>
    <definedName name="_xlnm.Print_Area" localSheetId="1">'Planilha'!$A$1:$G$26</definedName>
    <definedName name="_xlnm.Print_Titles" localSheetId="1">'Planilha'!$11:$11</definedName>
  </definedNames>
  <calcPr fullCalcOnLoad="1"/>
</workbook>
</file>

<file path=xl/sharedStrings.xml><?xml version="1.0" encoding="utf-8"?>
<sst xmlns="http://schemas.openxmlformats.org/spreadsheetml/2006/main" count="100" uniqueCount="49">
  <si>
    <t xml:space="preserve">CRONOGRAMA FÍSICO FINANCEIRO  </t>
  </si>
  <si>
    <t>CRONOGRAMA FÍSICO FINANCEIRO</t>
  </si>
  <si>
    <t>Reabilitação de trechos críticos e de Manutenção Preventiva</t>
  </si>
  <si>
    <t xml:space="preserve">                     PREFEITURA MUNICIPAL  </t>
  </si>
  <si>
    <t>ESTRADAS MUNICIPAL PNG 040 E PNG 275</t>
  </si>
  <si>
    <t>PIRASSUNUNGA</t>
  </si>
  <si>
    <t xml:space="preserve"> </t>
  </si>
  <si>
    <t>ITEM</t>
  </si>
  <si>
    <t>DISCRIMINAÇÃO DOS SERVIÇOS</t>
  </si>
  <si>
    <t>VALOR(R$)</t>
  </si>
  <si>
    <t>SUB-TOTAL</t>
  </si>
  <si>
    <t>NOTA: OS SERVIÇOS REFERENTES AO COMPLEMENTO DA BASE PARA PAVIMENTAÇÃO BEM COMO DRENAGEM SERÃO EXCUTADOS PELA MUNICIPALIDADE COM PRAZO DE EXECUÇÃO POSTERIOR AO TÉRMINO DESTE CONTRATO.</t>
  </si>
  <si>
    <t xml:space="preserve">  </t>
  </si>
  <si>
    <t>VALOR DO PERÍODO</t>
  </si>
  <si>
    <t>VALOR ACUMULADO</t>
  </si>
  <si>
    <t>PERCENTUAL DO PERÍODO</t>
  </si>
  <si>
    <t>PERCENTUAL ACUMULADO</t>
  </si>
  <si>
    <t>PLANILHA ORÇAMENTÁRIA</t>
  </si>
  <si>
    <t>Obra:</t>
  </si>
  <si>
    <t>Infra-estrutura básica para estradas municipal rural</t>
  </si>
  <si>
    <t>Local:</t>
  </si>
  <si>
    <t>Data:17/02/2017</t>
  </si>
  <si>
    <t>Pirassununga -SP</t>
  </si>
  <si>
    <t>Fonte: sinapi dez/2016 s/ desonerar</t>
  </si>
  <si>
    <t>Item</t>
  </si>
  <si>
    <t>código</t>
  </si>
  <si>
    <t>Descrição dos Serviços</t>
  </si>
  <si>
    <t>Un.</t>
  </si>
  <si>
    <t>Quantidade</t>
  </si>
  <si>
    <t>Unitário</t>
  </si>
  <si>
    <t>Total</t>
  </si>
  <si>
    <t>sinapi</t>
  </si>
  <si>
    <t xml:space="preserve">ESTRADA MUNICIPAL ANTONIO G. G. MARCIGLIO PNG275 </t>
  </si>
  <si>
    <t>1.1</t>
  </si>
  <si>
    <t>CONFORMACAO GEOMETRICA DE PLATAFORMA PARA EXECUCAO DE REVESTIMENTO PRIMARIO EM RODOVIAS  VICINAIS, incluindo lombadas de terraceamento</t>
  </si>
  <si>
    <t>m²</t>
  </si>
  <si>
    <t>1.2</t>
  </si>
  <si>
    <t>73710-4729(insumo)</t>
  </si>
  <si>
    <t>BASE PARA PAVIMENTAÇÃO COM BRITA GRADUADA SIMPLES INCLUSIVE COMPACTAÇÃO (a BGS será fornecida pela Prefeitura)</t>
  </si>
  <si>
    <t>m³</t>
  </si>
  <si>
    <t>1.3</t>
  </si>
  <si>
    <t>BASE PARA PAVIMENTAÇÃO COM BRITA GRADUADA SIMPLES INCLUSIVE COMPACTAÇÃO</t>
  </si>
  <si>
    <t>serviço a ser executado pela Secretaria Municipal de Obras e Serviços de Pirassununga</t>
  </si>
  <si>
    <t>1.4</t>
  </si>
  <si>
    <t>CONSTRUÇÃO DE SAÍDAS DE ÁGUA DIRECIONADAS PARA LOCAIS PREVIAMENTE DEMARCADOS</t>
  </si>
  <si>
    <t>UNID</t>
  </si>
  <si>
    <t>CUSTO TOTAL DO ÍTEM</t>
  </si>
  <si>
    <t xml:space="preserve">ESTRADA VICINAL HENRIQUE ROSOLEN PNG040 </t>
  </si>
  <si>
    <t>CUSTO TOTAL DA OBRA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</si>
</sst>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_(* #,##0.00_);_(* \(#,##0.00\);_(* \-??_);_(@_)"/>
    <numFmt numFmtId="167" formatCode="0%"/>
    <numFmt numFmtId="168" formatCode="_(&quot;R$ &quot;* #,##0.00_);_(&quot;R$ &quot;* \(#,##0.00\);_(&quot;R$ &quot;* \-??_);_(@_)"/>
  </numFmts>
  <fonts count="18">
    <font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9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4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6" xfId="0" applyBorder="1" applyAlignment="1">
      <alignment/>
    </xf>
    <xf numFmtId="164" fontId="4" fillId="0" borderId="7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4" fillId="0" borderId="1" xfId="0" applyFont="1" applyBorder="1" applyAlignment="1">
      <alignment horizontal="left"/>
    </xf>
    <xf numFmtId="164" fontId="0" fillId="0" borderId="8" xfId="0" applyBorder="1" applyAlignment="1">
      <alignment/>
    </xf>
    <xf numFmtId="165" fontId="0" fillId="0" borderId="9" xfId="0" applyNumberFormat="1" applyBorder="1" applyAlignment="1">
      <alignment/>
    </xf>
    <xf numFmtId="164" fontId="7" fillId="0" borderId="1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6" fontId="7" fillId="0" borderId="1" xfId="15" applyFont="1" applyFill="1" applyBorder="1" applyAlignment="1" applyProtection="1">
      <alignment/>
      <protection/>
    </xf>
    <xf numFmtId="164" fontId="7" fillId="0" borderId="10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6" fontId="3" fillId="0" borderId="1" xfId="15" applyFont="1" applyFill="1" applyBorder="1" applyAlignment="1" applyProtection="1">
      <alignment horizontal="center"/>
      <protection/>
    </xf>
    <xf numFmtId="166" fontId="9" fillId="0" borderId="1" xfId="15" applyFont="1" applyFill="1" applyBorder="1" applyAlignment="1" applyProtection="1">
      <alignment/>
      <protection/>
    </xf>
    <xf numFmtId="166" fontId="3" fillId="0" borderId="1" xfId="15" applyFont="1" applyFill="1" applyBorder="1" applyAlignment="1" applyProtection="1">
      <alignment/>
      <protection/>
    </xf>
    <xf numFmtId="166" fontId="10" fillId="0" borderId="1" xfId="15" applyFont="1" applyFill="1" applyBorder="1" applyAlignment="1" applyProtection="1">
      <alignment/>
      <protection/>
    </xf>
    <xf numFmtId="167" fontId="3" fillId="0" borderId="1" xfId="15" applyNumberFormat="1" applyFont="1" applyFill="1" applyBorder="1" applyAlignment="1" applyProtection="1">
      <alignment/>
      <protection/>
    </xf>
    <xf numFmtId="167" fontId="10" fillId="0" borderId="1" xfId="15" applyNumberFormat="1" applyFont="1" applyFill="1" applyBorder="1" applyAlignment="1" applyProtection="1">
      <alignment/>
      <protection/>
    </xf>
    <xf numFmtId="164" fontId="4" fillId="0" borderId="1" xfId="0" applyFont="1" applyBorder="1" applyAlignment="1">
      <alignment horizontal="center" wrapText="1"/>
    </xf>
    <xf numFmtId="166" fontId="11" fillId="0" borderId="1" xfId="15" applyFont="1" applyFill="1" applyBorder="1" applyAlignment="1" applyProtection="1">
      <alignment/>
      <protection/>
    </xf>
    <xf numFmtId="167" fontId="3" fillId="0" borderId="1" xfId="15" applyNumberFormat="1" applyFont="1" applyFill="1" applyBorder="1" applyAlignment="1" applyProtection="1">
      <alignment horizontal="center"/>
      <protection/>
    </xf>
    <xf numFmtId="164" fontId="3" fillId="0" borderId="7" xfId="0" applyFont="1" applyBorder="1" applyAlignment="1">
      <alignment horizontal="center"/>
    </xf>
    <xf numFmtId="164" fontId="4" fillId="0" borderId="1" xfId="0" applyFont="1" applyBorder="1" applyAlignment="1">
      <alignment horizontal="center" vertical="top" wrapText="1"/>
    </xf>
    <xf numFmtId="166" fontId="12" fillId="0" borderId="1" xfId="15" applyFont="1" applyFill="1" applyBorder="1" applyAlignment="1" applyProtection="1">
      <alignment horizontal="center"/>
      <protection/>
    </xf>
    <xf numFmtId="166" fontId="12" fillId="0" borderId="1" xfId="15" applyFont="1" applyFill="1" applyBorder="1" applyAlignment="1" applyProtection="1">
      <alignment/>
      <protection/>
    </xf>
    <xf numFmtId="167" fontId="12" fillId="0" borderId="1" xfId="15" applyNumberFormat="1" applyFont="1" applyFill="1" applyBorder="1" applyAlignment="1" applyProtection="1">
      <alignment/>
      <protection/>
    </xf>
    <xf numFmtId="164" fontId="4" fillId="0" borderId="1" xfId="0" applyFont="1" applyBorder="1" applyAlignment="1">
      <alignment horizontal="right"/>
    </xf>
    <xf numFmtId="166" fontId="13" fillId="0" borderId="1" xfId="15" applyFont="1" applyFill="1" applyBorder="1" applyAlignment="1" applyProtection="1">
      <alignment/>
      <protection/>
    </xf>
    <xf numFmtId="164" fontId="0" fillId="0" borderId="0" xfId="0" applyAlignment="1">
      <alignment horizontal="right"/>
    </xf>
    <xf numFmtId="164" fontId="0" fillId="0" borderId="8" xfId="0" applyBorder="1" applyAlignment="1">
      <alignment horizontal="center"/>
    </xf>
    <xf numFmtId="164" fontId="3" fillId="0" borderId="0" xfId="0" applyFont="1" applyAlignment="1">
      <alignment/>
    </xf>
    <xf numFmtId="164" fontId="3" fillId="0" borderId="8" xfId="0" applyFont="1" applyBorder="1" applyAlignment="1">
      <alignment horizontal="center"/>
    </xf>
    <xf numFmtId="164" fontId="14" fillId="2" borderId="10" xfId="0" applyFont="1" applyFill="1" applyBorder="1" applyAlignment="1">
      <alignment horizontal="center"/>
    </xf>
    <xf numFmtId="164" fontId="14" fillId="2" borderId="11" xfId="0" applyFont="1" applyFill="1" applyBorder="1" applyAlignment="1">
      <alignment horizontal="center"/>
    </xf>
    <xf numFmtId="164" fontId="2" fillId="0" borderId="0" xfId="0" applyFont="1" applyAlignment="1">
      <alignment/>
    </xf>
    <xf numFmtId="164" fontId="14" fillId="0" borderId="0" xfId="0" applyFont="1" applyBorder="1" applyAlignment="1">
      <alignment horizontal="right" vertical="center"/>
    </xf>
    <xf numFmtId="164" fontId="14" fillId="0" borderId="0" xfId="0" applyFont="1" applyBorder="1" applyAlignment="1">
      <alignment horizontal="center"/>
    </xf>
    <xf numFmtId="164" fontId="15" fillId="0" borderId="0" xfId="0" applyFont="1" applyBorder="1" applyAlignment="1">
      <alignment horizontal="right"/>
    </xf>
    <xf numFmtId="164" fontId="15" fillId="0" borderId="0" xfId="0" applyFont="1" applyBorder="1" applyAlignment="1">
      <alignment/>
    </xf>
    <xf numFmtId="164" fontId="15" fillId="0" borderId="6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15" fillId="0" borderId="12" xfId="0" applyFont="1" applyBorder="1" applyAlignment="1">
      <alignment horizontal="right"/>
    </xf>
    <xf numFmtId="164" fontId="15" fillId="0" borderId="8" xfId="0" applyFont="1" applyBorder="1" applyAlignment="1">
      <alignment horizontal="right"/>
    </xf>
    <xf numFmtId="164" fontId="14" fillId="0" borderId="8" xfId="0" applyFont="1" applyBorder="1" applyAlignment="1">
      <alignment horizontal="center"/>
    </xf>
    <xf numFmtId="164" fontId="15" fillId="0" borderId="8" xfId="0" applyFont="1" applyBorder="1" applyAlignment="1">
      <alignment/>
    </xf>
    <xf numFmtId="164" fontId="3" fillId="0" borderId="9" xfId="0" applyFont="1" applyBorder="1" applyAlignment="1">
      <alignment horizontal="center"/>
    </xf>
    <xf numFmtId="164" fontId="14" fillId="0" borderId="1" xfId="0" applyFont="1" applyBorder="1" applyAlignment="1">
      <alignment horizontal="center"/>
    </xf>
    <xf numFmtId="164" fontId="14" fillId="2" borderId="1" xfId="0" applyFont="1" applyFill="1" applyBorder="1" applyAlignment="1">
      <alignment horizontal="center"/>
    </xf>
    <xf numFmtId="164" fontId="16" fillId="2" borderId="13" xfId="0" applyFont="1" applyFill="1" applyBorder="1" applyAlignment="1">
      <alignment wrapText="1"/>
    </xf>
    <xf numFmtId="164" fontId="15" fillId="2" borderId="13" xfId="0" applyFont="1" applyFill="1" applyBorder="1" applyAlignment="1">
      <alignment horizontal="right"/>
    </xf>
    <xf numFmtId="166" fontId="15" fillId="2" borderId="13" xfId="15" applyFont="1" applyFill="1" applyBorder="1" applyAlignment="1" applyProtection="1">
      <alignment/>
      <protection/>
    </xf>
    <xf numFmtId="164" fontId="15" fillId="2" borderId="11" xfId="0" applyFont="1" applyFill="1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0" fillId="0" borderId="13" xfId="0" applyFont="1" applyBorder="1" applyAlignment="1">
      <alignment vertical="center" wrapText="1"/>
    </xf>
    <xf numFmtId="164" fontId="0" fillId="0" borderId="1" xfId="0" applyFont="1" applyBorder="1" applyAlignment="1">
      <alignment horizontal="right"/>
    </xf>
    <xf numFmtId="166" fontId="0" fillId="0" borderId="1" xfId="15" applyFont="1" applyFill="1" applyBorder="1" applyAlignment="1" applyProtection="1">
      <alignment/>
      <protection/>
    </xf>
    <xf numFmtId="166" fontId="0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left" wrapText="1"/>
    </xf>
    <xf numFmtId="164" fontId="3" fillId="0" borderId="1" xfId="0" applyFont="1" applyBorder="1" applyAlignment="1">
      <alignment horizontal="right" wrapText="1"/>
    </xf>
    <xf numFmtId="164" fontId="0" fillId="0" borderId="13" xfId="0" applyFont="1" applyBorder="1" applyAlignment="1">
      <alignment wrapText="1"/>
    </xf>
    <xf numFmtId="166" fontId="0" fillId="0" borderId="1" xfId="15" applyFont="1" applyFill="1" applyBorder="1" applyAlignment="1" applyProtection="1">
      <alignment wrapText="1"/>
      <protection/>
    </xf>
    <xf numFmtId="164" fontId="15" fillId="0" borderId="1" xfId="0" applyFont="1" applyBorder="1" applyAlignment="1">
      <alignment horizontal="right"/>
    </xf>
    <xf numFmtId="164" fontId="16" fillId="0" borderId="13" xfId="0" applyFont="1" applyBorder="1" applyAlignment="1">
      <alignment horizontal="left" wrapText="1"/>
    </xf>
    <xf numFmtId="164" fontId="15" fillId="0" borderId="10" xfId="0" applyFont="1" applyBorder="1" applyAlignment="1">
      <alignment horizontal="right"/>
    </xf>
    <xf numFmtId="166" fontId="15" fillId="0" borderId="13" xfId="15" applyFont="1" applyFill="1" applyBorder="1" applyAlignment="1" applyProtection="1">
      <alignment/>
      <protection/>
    </xf>
    <xf numFmtId="168" fontId="16" fillId="0" borderId="11" xfId="17" applyFont="1" applyFill="1" applyBorder="1" applyAlignment="1" applyProtection="1">
      <alignment/>
      <protection/>
    </xf>
    <xf numFmtId="166" fontId="15" fillId="2" borderId="11" xfId="0" applyNumberFormat="1" applyFont="1" applyFill="1" applyBorder="1" applyAlignment="1">
      <alignment/>
    </xf>
    <xf numFmtId="164" fontId="17" fillId="0" borderId="1" xfId="0" applyFont="1" applyBorder="1" applyAlignment="1">
      <alignment horizontal="right"/>
    </xf>
    <xf numFmtId="164" fontId="17" fillId="0" borderId="10" xfId="0" applyFont="1" applyBorder="1" applyAlignment="1">
      <alignment horizontal="right"/>
    </xf>
    <xf numFmtId="166" fontId="17" fillId="0" borderId="13" xfId="15" applyFont="1" applyFill="1" applyBorder="1" applyAlignment="1" applyProtection="1">
      <alignment/>
      <protection/>
    </xf>
    <xf numFmtId="164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164" fontId="16" fillId="2" borderId="1" xfId="0" applyFont="1" applyFill="1" applyBorder="1" applyAlignment="1">
      <alignment horizontal="center"/>
    </xf>
    <xf numFmtId="164" fontId="17" fillId="2" borderId="13" xfId="0" applyFont="1" applyFill="1" applyBorder="1" applyAlignment="1">
      <alignment horizontal="right"/>
    </xf>
    <xf numFmtId="166" fontId="17" fillId="2" borderId="13" xfId="15" applyFont="1" applyFill="1" applyBorder="1" applyAlignment="1" applyProtection="1">
      <alignment/>
      <protection/>
    </xf>
    <xf numFmtId="166" fontId="17" fillId="2" borderId="11" xfId="0" applyNumberFormat="1" applyFont="1" applyFill="1" applyBorder="1" applyAlignment="1">
      <alignment/>
    </xf>
    <xf numFmtId="164" fontId="3" fillId="0" borderId="10" xfId="0" applyFont="1" applyBorder="1" applyAlignment="1">
      <alignment horizontal="right"/>
    </xf>
    <xf numFmtId="164" fontId="4" fillId="0" borderId="13" xfId="0" applyFont="1" applyBorder="1" applyAlignment="1">
      <alignment horizontal="left" wrapText="1"/>
    </xf>
    <xf numFmtId="164" fontId="3" fillId="0" borderId="13" xfId="0" applyFont="1" applyBorder="1" applyAlignment="1">
      <alignment horizontal="right"/>
    </xf>
    <xf numFmtId="166" fontId="3" fillId="0" borderId="13" xfId="15" applyFont="1" applyFill="1" applyBorder="1" applyAlignment="1" applyProtection="1">
      <alignment/>
      <protection/>
    </xf>
    <xf numFmtId="168" fontId="4" fillId="0" borderId="11" xfId="17" applyFont="1" applyFill="1" applyBorder="1" applyAlignment="1" applyProtection="1">
      <alignment/>
      <protection/>
    </xf>
    <xf numFmtId="164" fontId="16" fillId="2" borderId="13" xfId="0" applyFont="1" applyFill="1" applyBorder="1" applyAlignment="1">
      <alignment/>
    </xf>
    <xf numFmtId="168" fontId="16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18</xdr:row>
      <xdr:rowOff>66675</xdr:rowOff>
    </xdr:from>
    <xdr:to>
      <xdr:col>9</xdr:col>
      <xdr:colOff>238125</xdr:colOff>
      <xdr:row>20</xdr:row>
      <xdr:rowOff>0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6048375" y="4086225"/>
          <a:ext cx="1409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</xdr:row>
      <xdr:rowOff>9525</xdr:rowOff>
    </xdr:from>
    <xdr:to>
      <xdr:col>7</xdr:col>
      <xdr:colOff>57150</xdr:colOff>
      <xdr:row>5</xdr:row>
      <xdr:rowOff>142875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333375"/>
          <a:ext cx="5715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6</xdr:col>
      <xdr:colOff>85725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71818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B14" sqref="B14"/>
    </sheetView>
  </sheetViews>
  <sheetFormatPr defaultColWidth="9.140625" defaultRowHeight="12.75"/>
  <cols>
    <col min="5" max="5" width="29.8515625" style="0" customWidth="1"/>
    <col min="6" max="6" width="11.140625" style="0" customWidth="1"/>
    <col min="8" max="8" width="10.57421875" style="0" customWidth="1"/>
    <col min="9" max="9" width="11.00390625" style="0" customWidth="1"/>
    <col min="10" max="10" width="10.7109375" style="0" customWidth="1"/>
    <col min="14" max="14" width="12.5742187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5.75">
      <c r="A3" s="2" t="s">
        <v>1</v>
      </c>
      <c r="B3" s="2"/>
      <c r="C3" s="2"/>
      <c r="D3" s="2"/>
      <c r="E3" s="2"/>
      <c r="F3" s="2"/>
      <c r="G3" s="3"/>
      <c r="H3" s="4"/>
      <c r="I3" s="4"/>
      <c r="J3" s="4"/>
      <c r="K3" s="4"/>
      <c r="L3" s="4"/>
      <c r="M3" s="4"/>
      <c r="N3" s="5"/>
    </row>
    <row r="4" spans="1:14" ht="15.75">
      <c r="A4" s="6" t="s">
        <v>2</v>
      </c>
      <c r="B4" s="6"/>
      <c r="C4" s="6"/>
      <c r="D4" s="6"/>
      <c r="E4" s="6"/>
      <c r="F4" s="6"/>
      <c r="G4" s="7" t="s">
        <v>3</v>
      </c>
      <c r="H4" s="7"/>
      <c r="I4" s="7"/>
      <c r="J4" s="7"/>
      <c r="K4" s="7"/>
      <c r="L4" s="8"/>
      <c r="M4" s="9"/>
      <c r="N4" s="10"/>
    </row>
    <row r="5" spans="1:14" ht="18">
      <c r="A5" s="11" t="s">
        <v>4</v>
      </c>
      <c r="B5" s="11"/>
      <c r="C5" s="11"/>
      <c r="D5" s="11"/>
      <c r="E5" s="11"/>
      <c r="F5" s="11"/>
      <c r="G5" s="12"/>
      <c r="H5" s="13" t="s">
        <v>5</v>
      </c>
      <c r="I5" s="13"/>
      <c r="J5" s="13"/>
      <c r="K5" s="13"/>
      <c r="L5" s="13"/>
      <c r="M5" s="9"/>
      <c r="N5" s="10"/>
    </row>
    <row r="6" spans="1:14" ht="13.5">
      <c r="A6" s="14" t="s">
        <v>6</v>
      </c>
      <c r="B6" s="14"/>
      <c r="C6" s="14"/>
      <c r="D6" s="14"/>
      <c r="E6" s="14"/>
      <c r="F6" s="14"/>
      <c r="G6" s="15"/>
      <c r="H6" s="15"/>
      <c r="I6" s="15"/>
      <c r="J6" s="15"/>
      <c r="K6" s="15"/>
      <c r="L6" s="15"/>
      <c r="M6" s="15"/>
      <c r="N6" s="16">
        <v>42783</v>
      </c>
    </row>
    <row r="7" ht="12.75"/>
    <row r="8" spans="1:14" ht="12.75">
      <c r="A8" s="17" t="s">
        <v>7</v>
      </c>
      <c r="B8" s="18" t="s">
        <v>8</v>
      </c>
      <c r="C8" s="18"/>
      <c r="D8" s="18"/>
      <c r="E8" s="18"/>
      <c r="F8" s="17" t="s">
        <v>9</v>
      </c>
      <c r="G8" s="17">
        <v>1</v>
      </c>
      <c r="H8" s="17">
        <v>2</v>
      </c>
      <c r="I8" s="19">
        <v>3</v>
      </c>
      <c r="J8" s="19">
        <v>4</v>
      </c>
      <c r="K8" s="19">
        <v>5</v>
      </c>
      <c r="L8" s="19">
        <v>6</v>
      </c>
      <c r="M8" s="19"/>
      <c r="N8" s="20" t="s">
        <v>10</v>
      </c>
    </row>
    <row r="9" spans="1:14" ht="12.75">
      <c r="A9" s="21"/>
      <c r="B9" s="22" t="str">
        <f>Planilha!C12</f>
        <v>ESTRADA MUNICIPAL ANTONIO G. G. MARCIGLIO PNG275 </v>
      </c>
      <c r="C9" s="22"/>
      <c r="D9" s="22"/>
      <c r="E9" s="22"/>
      <c r="F9" s="17"/>
      <c r="G9" s="17"/>
      <c r="H9" s="17"/>
      <c r="I9" s="17"/>
      <c r="J9" s="17"/>
      <c r="K9" s="17"/>
      <c r="L9" s="17"/>
      <c r="M9" s="17"/>
      <c r="N9" s="20"/>
    </row>
    <row r="10" spans="1:14" ht="12.75">
      <c r="A10" s="23">
        <v>1</v>
      </c>
      <c r="B10" s="24" t="str">
        <f>Planilha!C13</f>
        <v>CONFORMACAO GEOMETRICA DE PLATAFORMA PARA EXECUCAO DE REVESTIMENTO PRIMARIO EM RODOVIAS  VICINAIS, incluindo lombadas de terraceamento</v>
      </c>
      <c r="C10" s="24"/>
      <c r="D10" s="24"/>
      <c r="E10" s="24"/>
      <c r="F10" s="25">
        <f>Planilha!G13</f>
        <v>4471.2</v>
      </c>
      <c r="G10" s="26">
        <f>F10*G11</f>
        <v>4471.2</v>
      </c>
      <c r="H10" s="27">
        <f>F10*H11</f>
        <v>0</v>
      </c>
      <c r="I10" s="28">
        <f>F10*I11</f>
        <v>0</v>
      </c>
      <c r="J10" s="28">
        <f>F10*J11</f>
        <v>0</v>
      </c>
      <c r="K10" s="28">
        <f>F10*K11</f>
        <v>0</v>
      </c>
      <c r="L10" s="28">
        <f>F10*L11</f>
        <v>0</v>
      </c>
      <c r="M10" s="28"/>
      <c r="N10" s="27">
        <f>SUM(G10:M10)</f>
        <v>4471.2</v>
      </c>
    </row>
    <row r="11" spans="1:14" ht="45.75" customHeight="1">
      <c r="A11" s="23"/>
      <c r="B11" s="24"/>
      <c r="C11" s="24"/>
      <c r="D11" s="24"/>
      <c r="E11" s="24"/>
      <c r="F11" s="25"/>
      <c r="G11" s="29">
        <v>1</v>
      </c>
      <c r="H11" s="29">
        <v>0</v>
      </c>
      <c r="I11" s="30"/>
      <c r="J11" s="30"/>
      <c r="K11" s="30"/>
      <c r="L11" s="30"/>
      <c r="M11" s="30"/>
      <c r="N11" s="29">
        <f>SUM(G11:M11)</f>
        <v>1</v>
      </c>
    </row>
    <row r="12" spans="1:14" ht="12.75">
      <c r="A12" s="23">
        <v>2</v>
      </c>
      <c r="B12" s="31" t="str">
        <f>Planilha!C14</f>
        <v>BASE PARA PAVIMENTAÇÃO COM BRITA GRADUADA SIMPLES INCLUSIVE COMPACTAÇÃO (a BGS será fornecida pela Prefeitura)</v>
      </c>
      <c r="C12" s="31"/>
      <c r="D12" s="31"/>
      <c r="E12" s="31"/>
      <c r="F12" s="25">
        <f>Planilha!G14</f>
        <v>12619.7927</v>
      </c>
      <c r="G12" s="26">
        <f>F12*G13</f>
        <v>10095.83416</v>
      </c>
      <c r="H12" s="26">
        <f>F12*H13</f>
        <v>2523.95854</v>
      </c>
      <c r="I12" s="32"/>
      <c r="J12" s="32"/>
      <c r="K12" s="32"/>
      <c r="L12" s="32"/>
      <c r="M12" s="28"/>
      <c r="N12" s="27">
        <f>SUM(G12:M12)</f>
        <v>12619.7927</v>
      </c>
    </row>
    <row r="13" spans="1:14" ht="15.75" customHeight="1">
      <c r="A13" s="23"/>
      <c r="B13" s="31"/>
      <c r="C13" s="31"/>
      <c r="D13" s="31"/>
      <c r="E13" s="31"/>
      <c r="F13" s="25"/>
      <c r="G13" s="29">
        <v>0.8</v>
      </c>
      <c r="H13" s="29">
        <v>0.2</v>
      </c>
      <c r="I13" s="30"/>
      <c r="J13" s="30"/>
      <c r="K13" s="30"/>
      <c r="L13" s="30"/>
      <c r="M13" s="30"/>
      <c r="N13" s="29">
        <f>SUM(G13:M13)</f>
        <v>1</v>
      </c>
    </row>
    <row r="14" spans="1:14" ht="15.75" customHeight="1">
      <c r="A14" s="23"/>
      <c r="B14" s="6" t="str">
        <f>Planilha!C18</f>
        <v>ESTRADA VICINAL HENRIQUE ROSOLEN PNG040 </v>
      </c>
      <c r="C14" s="6"/>
      <c r="D14" s="6"/>
      <c r="E14" s="6"/>
      <c r="F14" s="25"/>
      <c r="G14" s="33"/>
      <c r="H14" s="33"/>
      <c r="I14" s="33"/>
      <c r="J14" s="33"/>
      <c r="K14" s="33"/>
      <c r="L14" s="33"/>
      <c r="M14" s="33"/>
      <c r="N14" s="29"/>
    </row>
    <row r="15" spans="1:14" ht="12.75">
      <c r="A15" s="23">
        <v>1</v>
      </c>
      <c r="B15" s="24" t="str">
        <f>Planilha!C19</f>
        <v>CONFORMACAO GEOMETRICA DE PLATAFORMA PARA EXECUCAO DE REVESTIMENTO PRIMARIO EM RODOVIAS  VICINAIS, incluindo lombadas de terraceamento</v>
      </c>
      <c r="C15" s="24"/>
      <c r="D15" s="24"/>
      <c r="E15" s="24"/>
      <c r="F15" s="25">
        <f>Planilha!G19</f>
        <v>1296</v>
      </c>
      <c r="G15" s="26">
        <f>F15*G16</f>
        <v>1296</v>
      </c>
      <c r="H15" s="27">
        <f>F15*H16</f>
        <v>0</v>
      </c>
      <c r="I15" s="28"/>
      <c r="J15" s="28"/>
      <c r="K15" s="28"/>
      <c r="L15" s="28"/>
      <c r="M15" s="28"/>
      <c r="N15" s="27">
        <f>SUM(G15:M15)</f>
        <v>1296</v>
      </c>
    </row>
    <row r="16" spans="1:14" ht="45.75" customHeight="1">
      <c r="A16" s="23"/>
      <c r="B16" s="24"/>
      <c r="C16" s="24"/>
      <c r="D16" s="24"/>
      <c r="E16" s="24"/>
      <c r="F16" s="25"/>
      <c r="G16" s="29">
        <v>1</v>
      </c>
      <c r="H16" s="29">
        <v>0</v>
      </c>
      <c r="I16" s="30"/>
      <c r="J16" s="30"/>
      <c r="K16" s="30"/>
      <c r="L16" s="30"/>
      <c r="M16" s="30"/>
      <c r="N16" s="29">
        <f>SUM(G16:M16)</f>
        <v>1</v>
      </c>
    </row>
    <row r="17" spans="1:14" ht="12.75">
      <c r="A17" s="23">
        <v>2</v>
      </c>
      <c r="B17" s="31" t="str">
        <f>Planilha!C20</f>
        <v>BASE PARA PAVIMENTAÇÃO COM BRITA GRADUADA SIMPLES INCLUSIVE COMPACTAÇÃO (a BGS será fornecida pela Prefeitura)</v>
      </c>
      <c r="C17" s="31"/>
      <c r="D17" s="31"/>
      <c r="E17" s="31"/>
      <c r="F17" s="25">
        <f>Planilha!G20</f>
        <v>8413.0056</v>
      </c>
      <c r="G17" s="26">
        <f>F17*G18</f>
        <v>6730.404480000001</v>
      </c>
      <c r="H17" s="26">
        <f>F17*H18</f>
        <v>1682.6011200000003</v>
      </c>
      <c r="I17" s="32"/>
      <c r="J17" s="32"/>
      <c r="K17" s="32"/>
      <c r="L17" s="32"/>
      <c r="M17" s="28"/>
      <c r="N17" s="27">
        <f>SUM(G17:M17)</f>
        <v>8413.0056</v>
      </c>
    </row>
    <row r="18" spans="1:14" ht="15.75" customHeight="1">
      <c r="A18" s="23"/>
      <c r="B18" s="31"/>
      <c r="C18" s="31"/>
      <c r="D18" s="31"/>
      <c r="E18" s="31"/>
      <c r="F18" s="25"/>
      <c r="G18" s="29">
        <v>0.8</v>
      </c>
      <c r="H18" s="29">
        <v>0.2</v>
      </c>
      <c r="I18" s="30"/>
      <c r="J18" s="30"/>
      <c r="K18" s="30"/>
      <c r="L18" s="30"/>
      <c r="M18" s="30"/>
      <c r="N18" s="29">
        <f>SUM(G18:M18)</f>
        <v>1</v>
      </c>
    </row>
    <row r="19" spans="1:14" ht="12.75">
      <c r="A19" s="23"/>
      <c r="B19" s="18"/>
      <c r="C19" s="18"/>
      <c r="D19" s="18"/>
      <c r="E19" s="18"/>
      <c r="F19" s="25"/>
      <c r="G19" s="26"/>
      <c r="H19" s="26"/>
      <c r="I19" s="32"/>
      <c r="J19" s="32"/>
      <c r="K19" s="32"/>
      <c r="L19" s="32"/>
      <c r="M19" s="28"/>
      <c r="N19" s="26"/>
    </row>
    <row r="20" spans="1:14" ht="12.75">
      <c r="A20" s="23"/>
      <c r="B20" s="34"/>
      <c r="C20" s="34"/>
      <c r="D20" s="34"/>
      <c r="E20" s="34"/>
      <c r="F20" s="25"/>
      <c r="G20" s="29"/>
      <c r="H20" s="29"/>
      <c r="I20" s="30"/>
      <c r="J20" s="30"/>
      <c r="K20" s="30"/>
      <c r="L20" s="30"/>
      <c r="M20" s="30"/>
      <c r="N20" s="29"/>
    </row>
    <row r="21" spans="1:14" ht="12.75" customHeight="1">
      <c r="A21" s="23"/>
      <c r="B21" s="35" t="s">
        <v>11</v>
      </c>
      <c r="C21" s="35"/>
      <c r="D21" s="35"/>
      <c r="E21" s="35"/>
      <c r="F21" s="25"/>
      <c r="G21" s="27"/>
      <c r="H21" s="27"/>
      <c r="I21" s="28"/>
      <c r="J21" s="28"/>
      <c r="K21" s="28"/>
      <c r="L21" s="28"/>
      <c r="M21" s="28"/>
      <c r="N21" s="27"/>
    </row>
    <row r="22" spans="1:14" ht="12.75">
      <c r="A22" s="23"/>
      <c r="B22" s="35"/>
      <c r="C22" s="35"/>
      <c r="D22" s="35"/>
      <c r="E22" s="35"/>
      <c r="F22" s="25"/>
      <c r="G22" s="29"/>
      <c r="H22" s="29"/>
      <c r="I22" s="30"/>
      <c r="J22" s="30"/>
      <c r="K22" s="30"/>
      <c r="L22" s="30"/>
      <c r="M22" s="30"/>
      <c r="N22" s="29"/>
    </row>
    <row r="23" spans="1:14" ht="12.75">
      <c r="A23" s="23"/>
      <c r="B23" s="35"/>
      <c r="C23" s="35"/>
      <c r="D23" s="35"/>
      <c r="E23" s="35"/>
      <c r="F23" s="25"/>
      <c r="G23" s="27"/>
      <c r="H23" s="27"/>
      <c r="I23" s="28"/>
      <c r="J23" s="28"/>
      <c r="K23" s="28"/>
      <c r="L23" s="28"/>
      <c r="M23" s="28"/>
      <c r="N23" s="27"/>
    </row>
    <row r="24" spans="1:14" ht="12.75">
      <c r="A24" s="23"/>
      <c r="B24" s="35"/>
      <c r="C24" s="35"/>
      <c r="D24" s="35"/>
      <c r="E24" s="35"/>
      <c r="F24" s="25"/>
      <c r="G24" s="29"/>
      <c r="H24" s="29"/>
      <c r="I24" s="30"/>
      <c r="J24" s="30"/>
      <c r="K24" s="30"/>
      <c r="L24" s="30"/>
      <c r="M24" s="30"/>
      <c r="N24" s="29"/>
    </row>
    <row r="25" spans="1:14" ht="12.75">
      <c r="A25" s="23"/>
      <c r="B25" s="35"/>
      <c r="C25" s="35"/>
      <c r="D25" s="35"/>
      <c r="E25" s="35"/>
      <c r="F25" s="25"/>
      <c r="G25" s="27"/>
      <c r="H25" s="27"/>
      <c r="I25" s="28"/>
      <c r="J25" s="28"/>
      <c r="K25" s="28"/>
      <c r="L25" s="28"/>
      <c r="M25" s="28"/>
      <c r="N25" s="27"/>
    </row>
    <row r="26" spans="1:14" ht="12.75">
      <c r="A26" s="23"/>
      <c r="B26" s="35"/>
      <c r="C26" s="35"/>
      <c r="D26" s="35"/>
      <c r="E26" s="35"/>
      <c r="F26" s="25"/>
      <c r="G26" s="29"/>
      <c r="H26" s="29"/>
      <c r="I26" s="30"/>
      <c r="J26" s="30"/>
      <c r="K26" s="30"/>
      <c r="L26" s="30"/>
      <c r="M26" s="30"/>
      <c r="N26" s="29"/>
    </row>
    <row r="27" spans="1:14" ht="12.75">
      <c r="A27" s="23"/>
      <c r="B27" s="6"/>
      <c r="C27" s="6"/>
      <c r="D27" s="6"/>
      <c r="E27" s="6"/>
      <c r="F27" s="25"/>
      <c r="G27" s="27"/>
      <c r="H27" s="27"/>
      <c r="I27" s="28"/>
      <c r="J27" s="28"/>
      <c r="K27" s="28"/>
      <c r="L27" s="28"/>
      <c r="M27" s="28"/>
      <c r="N27" s="27"/>
    </row>
    <row r="28" spans="1:14" ht="12.75">
      <c r="A28" s="23"/>
      <c r="B28" s="34"/>
      <c r="C28" s="34"/>
      <c r="D28" s="34"/>
      <c r="E28" s="34"/>
      <c r="F28" s="25"/>
      <c r="G28" s="29"/>
      <c r="H28" s="29"/>
      <c r="I28" s="30"/>
      <c r="J28" s="30"/>
      <c r="K28" s="30"/>
      <c r="L28" s="30"/>
      <c r="M28" s="30"/>
      <c r="N28" s="29"/>
    </row>
    <row r="29" spans="1:14" ht="12.75">
      <c r="A29" s="23"/>
      <c r="B29" s="6"/>
      <c r="C29" s="6"/>
      <c r="D29" s="6"/>
      <c r="E29" s="6"/>
      <c r="F29" s="25"/>
      <c r="G29" s="27"/>
      <c r="H29" s="27"/>
      <c r="I29" s="28"/>
      <c r="J29" s="28"/>
      <c r="K29" s="28"/>
      <c r="L29" s="28"/>
      <c r="M29" s="28"/>
      <c r="N29" s="27"/>
    </row>
    <row r="30" spans="1:14" ht="12.75">
      <c r="A30" s="23"/>
      <c r="B30" s="34"/>
      <c r="C30" s="34"/>
      <c r="D30" s="34"/>
      <c r="E30" s="34"/>
      <c r="F30" s="25"/>
      <c r="G30" s="29"/>
      <c r="H30" s="29"/>
      <c r="I30" s="30"/>
      <c r="J30" s="30"/>
      <c r="K30" s="30"/>
      <c r="L30" s="30"/>
      <c r="M30" s="30"/>
      <c r="N30" s="29"/>
    </row>
    <row r="31" spans="1:14" ht="12.75">
      <c r="A31" s="23" t="s">
        <v>6</v>
      </c>
      <c r="B31" s="6" t="s">
        <v>6</v>
      </c>
      <c r="C31" s="6"/>
      <c r="D31" s="6"/>
      <c r="E31" s="6"/>
      <c r="F31" s="25" t="s">
        <v>6</v>
      </c>
      <c r="G31" s="27" t="s">
        <v>6</v>
      </c>
      <c r="H31" s="27" t="s">
        <v>6</v>
      </c>
      <c r="I31" s="28" t="s">
        <v>6</v>
      </c>
      <c r="J31" s="28" t="s">
        <v>6</v>
      </c>
      <c r="K31" s="28" t="s">
        <v>6</v>
      </c>
      <c r="L31" s="28" t="s">
        <v>6</v>
      </c>
      <c r="M31" s="28" t="s">
        <v>6</v>
      </c>
      <c r="N31" s="27" t="s">
        <v>6</v>
      </c>
    </row>
    <row r="32" spans="1:14" ht="12.75">
      <c r="A32" s="23"/>
      <c r="B32" s="34"/>
      <c r="C32" s="34"/>
      <c r="D32" s="34"/>
      <c r="E32" s="34"/>
      <c r="F32" s="25"/>
      <c r="G32" s="29" t="s">
        <v>6</v>
      </c>
      <c r="H32" s="29" t="s">
        <v>6</v>
      </c>
      <c r="I32" s="30" t="s">
        <v>6</v>
      </c>
      <c r="J32" s="30" t="s">
        <v>6</v>
      </c>
      <c r="K32" s="30"/>
      <c r="L32" s="30"/>
      <c r="M32" s="30" t="s">
        <v>6</v>
      </c>
      <c r="N32" s="29" t="s">
        <v>6</v>
      </c>
    </row>
    <row r="33" spans="1:14" ht="12.75">
      <c r="A33" s="2" t="s">
        <v>12</v>
      </c>
      <c r="B33" s="6" t="s">
        <v>6</v>
      </c>
      <c r="C33" s="6"/>
      <c r="D33" s="6"/>
      <c r="E33" s="6"/>
      <c r="F33" s="36" t="s">
        <v>6</v>
      </c>
      <c r="G33" s="37" t="e">
        <f>F33*G34</f>
        <v>#VALUE!</v>
      </c>
      <c r="H33" s="37" t="e">
        <f>G33*H34</f>
        <v>#VALUE!</v>
      </c>
      <c r="I33" s="37" t="e">
        <f>H33*I34</f>
        <v>#VALUE!</v>
      </c>
      <c r="J33" s="37" t="e">
        <f>I33*J34</f>
        <v>#VALUE!</v>
      </c>
      <c r="K33" s="37"/>
      <c r="L33" s="37"/>
      <c r="M33" s="37">
        <f>K33*M34</f>
        <v>0</v>
      </c>
      <c r="N33" s="37" t="e">
        <f>SUM(G33:M33)</f>
        <v>#VALUE!</v>
      </c>
    </row>
    <row r="34" spans="1:14" ht="12.75">
      <c r="A34" s="2"/>
      <c r="B34" s="34"/>
      <c r="C34" s="34"/>
      <c r="D34" s="34"/>
      <c r="E34" s="34"/>
      <c r="F34" s="36"/>
      <c r="G34" s="38">
        <v>0</v>
      </c>
      <c r="H34" s="38">
        <v>0</v>
      </c>
      <c r="I34" s="38">
        <v>0</v>
      </c>
      <c r="J34" s="38">
        <v>0</v>
      </c>
      <c r="K34" s="38"/>
      <c r="L34" s="38"/>
      <c r="M34" s="38">
        <v>0</v>
      </c>
      <c r="N34" s="38">
        <f>SUM(G34:M34)</f>
        <v>0</v>
      </c>
    </row>
    <row r="35" spans="1:14" ht="12.75">
      <c r="A35" s="2"/>
      <c r="B35" s="39" t="s">
        <v>13</v>
      </c>
      <c r="C35" s="39"/>
      <c r="D35" s="39"/>
      <c r="E35" s="39"/>
      <c r="F35" s="26">
        <f>SUM(F10:F34)</f>
        <v>26799.998300000003</v>
      </c>
      <c r="G35" s="26">
        <f>G10+G12+G15+G17</f>
        <v>22593.43864</v>
      </c>
      <c r="H35" s="26">
        <f>H10+H12+H15+H17</f>
        <v>4206.559660000001</v>
      </c>
      <c r="I35" s="32"/>
      <c r="J35" s="32"/>
      <c r="K35" s="32"/>
      <c r="L35" s="32"/>
      <c r="M35" s="28"/>
      <c r="N35" s="40">
        <f>N10+N12+N17+N15</f>
        <v>26799.9983</v>
      </c>
    </row>
    <row r="36" spans="1:14" ht="12.75">
      <c r="A36" s="2"/>
      <c r="B36" s="39" t="s">
        <v>14</v>
      </c>
      <c r="C36" s="39"/>
      <c r="D36" s="39"/>
      <c r="E36" s="39"/>
      <c r="F36" s="27"/>
      <c r="G36" s="26">
        <f>G35</f>
        <v>22593.43864</v>
      </c>
      <c r="H36" s="26">
        <f>G36+H35</f>
        <v>26799.9983</v>
      </c>
      <c r="I36" s="32"/>
      <c r="J36" s="32"/>
      <c r="K36" s="32"/>
      <c r="L36" s="32"/>
      <c r="M36" s="32"/>
      <c r="N36" s="27"/>
    </row>
    <row r="37" spans="1:14" ht="12.75">
      <c r="A37" s="2"/>
      <c r="B37" s="39" t="s">
        <v>15</v>
      </c>
      <c r="C37" s="39"/>
      <c r="D37" s="39"/>
      <c r="E37" s="39"/>
      <c r="F37" s="27"/>
      <c r="G37" s="29">
        <f>G36/F35</f>
        <v>0.8430388087002229</v>
      </c>
      <c r="H37" s="29">
        <f>H35/F35</f>
        <v>0.15696119129977706</v>
      </c>
      <c r="I37" s="30"/>
      <c r="J37" s="30"/>
      <c r="K37" s="30"/>
      <c r="L37" s="30"/>
      <c r="M37" s="30"/>
      <c r="N37" s="29">
        <f>SUM(G37:M37)</f>
        <v>0.9999999999999999</v>
      </c>
    </row>
    <row r="38" spans="1:14" ht="12.75">
      <c r="A38" s="2"/>
      <c r="B38" s="39" t="s">
        <v>16</v>
      </c>
      <c r="C38" s="39"/>
      <c r="D38" s="39"/>
      <c r="E38" s="39"/>
      <c r="F38" s="27"/>
      <c r="G38" s="29">
        <f>G37</f>
        <v>0.8430388087002229</v>
      </c>
      <c r="H38" s="29">
        <f>G38+H37</f>
        <v>0.9999999999999999</v>
      </c>
      <c r="I38" s="30"/>
      <c r="J38" s="30"/>
      <c r="K38" s="30"/>
      <c r="L38" s="30"/>
      <c r="M38" s="30"/>
      <c r="N38" s="29">
        <v>1</v>
      </c>
    </row>
  </sheetData>
  <sheetProtection selectLockedCells="1" selectUnlockedCells="1"/>
  <mergeCells count="57">
    <mergeCell ref="A1:N1"/>
    <mergeCell ref="A3:F3"/>
    <mergeCell ref="A4:F4"/>
    <mergeCell ref="G4:K4"/>
    <mergeCell ref="A5:F5"/>
    <mergeCell ref="H5:K5"/>
    <mergeCell ref="A6:F6"/>
    <mergeCell ref="B8:E8"/>
    <mergeCell ref="B9:E9"/>
    <mergeCell ref="G9:M9"/>
    <mergeCell ref="A10:A11"/>
    <mergeCell ref="B10:E11"/>
    <mergeCell ref="F10:F11"/>
    <mergeCell ref="A12:A13"/>
    <mergeCell ref="B12:E13"/>
    <mergeCell ref="F12:F13"/>
    <mergeCell ref="B14:E14"/>
    <mergeCell ref="G14:M14"/>
    <mergeCell ref="A15:A16"/>
    <mergeCell ref="B15:E16"/>
    <mergeCell ref="F15:F16"/>
    <mergeCell ref="A17:A18"/>
    <mergeCell ref="B17:E18"/>
    <mergeCell ref="F17:F18"/>
    <mergeCell ref="A19:A20"/>
    <mergeCell ref="B19:E19"/>
    <mergeCell ref="F19:F20"/>
    <mergeCell ref="B20:E20"/>
    <mergeCell ref="A21:A22"/>
    <mergeCell ref="B21:E26"/>
    <mergeCell ref="F21:F22"/>
    <mergeCell ref="A23:A24"/>
    <mergeCell ref="F23:F24"/>
    <mergeCell ref="A25:A26"/>
    <mergeCell ref="F25:F26"/>
    <mergeCell ref="A27:A28"/>
    <mergeCell ref="B27:E27"/>
    <mergeCell ref="F27:F28"/>
    <mergeCell ref="B28:E28"/>
    <mergeCell ref="A29:A30"/>
    <mergeCell ref="B29:E29"/>
    <mergeCell ref="F29:F30"/>
    <mergeCell ref="B30:E30"/>
    <mergeCell ref="A31:A32"/>
    <mergeCell ref="B31:E31"/>
    <mergeCell ref="F31:F32"/>
    <mergeCell ref="B32:E32"/>
    <mergeCell ref="A33:A34"/>
    <mergeCell ref="B33:E33"/>
    <mergeCell ref="F33:F34"/>
    <mergeCell ref="B34:E34"/>
    <mergeCell ref="A35:A36"/>
    <mergeCell ref="B35:E35"/>
    <mergeCell ref="B36:E36"/>
    <mergeCell ref="A37:A38"/>
    <mergeCell ref="B37:E37"/>
    <mergeCell ref="B38:E38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="85" zoomScaleNormal="85" workbookViewId="0" topLeftCell="A1">
      <selection activeCell="C9" sqref="C9"/>
    </sheetView>
  </sheetViews>
  <sheetFormatPr defaultColWidth="9.140625" defaultRowHeight="12.75"/>
  <cols>
    <col min="1" max="2" width="7.8515625" style="41" customWidth="1"/>
    <col min="3" max="3" width="68.421875" style="0" customWidth="1"/>
    <col min="4" max="4" width="8.00390625" style="41" customWidth="1"/>
    <col min="5" max="5" width="13.140625" style="0" customWidth="1"/>
    <col min="6" max="6" width="10.421875" style="0" customWidth="1"/>
    <col min="7" max="7" width="21.28125" style="0" customWidth="1"/>
    <col min="8" max="8" width="8.57421875" style="0" customWidth="1"/>
  </cols>
  <sheetData>
    <row r="1" spans="1:7" ht="12.75">
      <c r="A1"/>
      <c r="B1" s="42"/>
      <c r="C1" s="42"/>
      <c r="D1" s="42"/>
      <c r="E1" s="42"/>
      <c r="F1" s="42"/>
      <c r="G1" s="42"/>
    </row>
    <row r="2" spans="1:7" ht="12.75">
      <c r="A2"/>
      <c r="B2" s="42"/>
      <c r="C2" s="42"/>
      <c r="D2" s="42"/>
      <c r="E2" s="42"/>
      <c r="F2" s="42"/>
      <c r="G2" s="42"/>
    </row>
    <row r="3" spans="1:7" ht="12.75">
      <c r="A3"/>
      <c r="B3" s="42"/>
      <c r="C3" s="42"/>
      <c r="D3" s="42"/>
      <c r="E3" s="42"/>
      <c r="F3" s="42"/>
      <c r="G3" s="42"/>
    </row>
    <row r="4" spans="1:7" ht="12.75">
      <c r="A4"/>
      <c r="B4" s="42"/>
      <c r="C4" s="42"/>
      <c r="D4" s="42"/>
      <c r="E4" s="42"/>
      <c r="F4" s="42"/>
      <c r="G4" s="42"/>
    </row>
    <row r="5" spans="2:7" s="43" customFormat="1" ht="11.25">
      <c r="B5" s="42"/>
      <c r="C5" s="42"/>
      <c r="D5" s="42"/>
      <c r="E5" s="42"/>
      <c r="F5" s="42"/>
      <c r="G5" s="42"/>
    </row>
    <row r="6" spans="1:7" s="43" customFormat="1" ht="11.25">
      <c r="A6" s="44"/>
      <c r="B6" s="44"/>
      <c r="C6" s="44"/>
      <c r="D6" s="44"/>
      <c r="E6" s="44"/>
      <c r="F6" s="44"/>
      <c r="G6" s="44"/>
    </row>
    <row r="7" spans="1:7" s="47" customFormat="1" ht="15.75">
      <c r="A7" s="45"/>
      <c r="B7" s="46" t="s">
        <v>17</v>
      </c>
      <c r="C7" s="46"/>
      <c r="D7" s="46"/>
      <c r="E7" s="46"/>
      <c r="F7" s="46"/>
      <c r="G7" s="46"/>
    </row>
    <row r="8" spans="1:7" ht="15">
      <c r="A8" s="48" t="s">
        <v>18</v>
      </c>
      <c r="B8" s="48"/>
      <c r="C8" s="49" t="s">
        <v>19</v>
      </c>
      <c r="D8" s="50"/>
      <c r="E8" s="51"/>
      <c r="F8" s="51"/>
      <c r="G8" s="52"/>
    </row>
    <row r="9" spans="1:7" ht="15">
      <c r="A9" s="48" t="s">
        <v>20</v>
      </c>
      <c r="B9" s="48"/>
      <c r="C9" s="53" t="s">
        <v>2</v>
      </c>
      <c r="D9" s="50"/>
      <c r="E9" s="51"/>
      <c r="F9" s="51"/>
      <c r="G9" s="52" t="s">
        <v>21</v>
      </c>
    </row>
    <row r="10" spans="1:7" ht="15">
      <c r="A10" s="54"/>
      <c r="B10" s="55"/>
      <c r="C10" s="56" t="s">
        <v>22</v>
      </c>
      <c r="D10" s="55"/>
      <c r="E10" s="57"/>
      <c r="F10" s="58" t="s">
        <v>23</v>
      </c>
      <c r="G10" s="58"/>
    </row>
    <row r="11" spans="1:7" ht="15">
      <c r="A11" s="59" t="s">
        <v>24</v>
      </c>
      <c r="B11" s="59" t="s">
        <v>25</v>
      </c>
      <c r="C11" s="59" t="s">
        <v>26</v>
      </c>
      <c r="D11" s="17" t="s">
        <v>27</v>
      </c>
      <c r="E11" s="17" t="s">
        <v>28</v>
      </c>
      <c r="F11" s="17" t="s">
        <v>29</v>
      </c>
      <c r="G11" s="59" t="s">
        <v>30</v>
      </c>
    </row>
    <row r="12" spans="1:7" ht="15">
      <c r="A12" s="60">
        <v>1</v>
      </c>
      <c r="B12" s="60" t="s">
        <v>31</v>
      </c>
      <c r="C12" s="61" t="s">
        <v>32</v>
      </c>
      <c r="D12" s="62"/>
      <c r="E12" s="63"/>
      <c r="F12" s="63"/>
      <c r="G12" s="64"/>
    </row>
    <row r="13" spans="1:7" ht="39" customHeight="1">
      <c r="A13" s="65" t="s">
        <v>33</v>
      </c>
      <c r="B13" s="66">
        <v>41879</v>
      </c>
      <c r="C13" s="67" t="s">
        <v>34</v>
      </c>
      <c r="D13" s="68" t="s">
        <v>35</v>
      </c>
      <c r="E13" s="69">
        <v>37260</v>
      </c>
      <c r="F13" s="69">
        <v>0.12</v>
      </c>
      <c r="G13" s="70">
        <f>E13*F13</f>
        <v>4471.2</v>
      </c>
    </row>
    <row r="14" spans="1:7" ht="36.75" customHeight="1">
      <c r="A14" s="71" t="s">
        <v>36</v>
      </c>
      <c r="B14" s="72" t="s">
        <v>37</v>
      </c>
      <c r="C14" s="67" t="s">
        <v>38</v>
      </c>
      <c r="D14" s="68" t="s">
        <v>39</v>
      </c>
      <c r="E14" s="69">
        <v>443.89</v>
      </c>
      <c r="F14" s="69">
        <v>28.43</v>
      </c>
      <c r="G14" s="70">
        <f>E14*F14</f>
        <v>12619.7927</v>
      </c>
    </row>
    <row r="15" spans="1:7" ht="25.5" customHeight="1">
      <c r="A15" s="71" t="s">
        <v>40</v>
      </c>
      <c r="B15" s="73" t="s">
        <v>6</v>
      </c>
      <c r="C15" s="74" t="s">
        <v>41</v>
      </c>
      <c r="D15" s="68" t="s">
        <v>39</v>
      </c>
      <c r="E15" s="69">
        <v>1866.11</v>
      </c>
      <c r="F15" s="75" t="s">
        <v>42</v>
      </c>
      <c r="G15" s="75"/>
    </row>
    <row r="16" spans="1:7" ht="25.5" customHeight="1">
      <c r="A16" s="71" t="s">
        <v>43</v>
      </c>
      <c r="B16" s="73" t="s">
        <v>6</v>
      </c>
      <c r="C16" s="74" t="s">
        <v>44</v>
      </c>
      <c r="D16" s="68" t="s">
        <v>45</v>
      </c>
      <c r="E16" s="69">
        <v>6</v>
      </c>
      <c r="F16" s="75" t="s">
        <v>42</v>
      </c>
      <c r="G16" s="75"/>
    </row>
    <row r="17" spans="1:7" ht="14.25">
      <c r="A17" s="76"/>
      <c r="B17" s="76"/>
      <c r="C17" s="77" t="s">
        <v>46</v>
      </c>
      <c r="D17" s="78"/>
      <c r="E17" s="79"/>
      <c r="F17" s="79"/>
      <c r="G17" s="80">
        <f>SUM(G13:G14)</f>
        <v>17090.9927</v>
      </c>
    </row>
    <row r="18" spans="1:7" ht="15">
      <c r="A18" s="60">
        <v>2</v>
      </c>
      <c r="B18" s="60" t="s">
        <v>6</v>
      </c>
      <c r="C18" s="61" t="s">
        <v>47</v>
      </c>
      <c r="D18" s="62"/>
      <c r="E18" s="63"/>
      <c r="F18" s="63"/>
      <c r="G18" s="81"/>
    </row>
    <row r="19" spans="1:7" ht="39" customHeight="1">
      <c r="A19" s="65" t="s">
        <v>33</v>
      </c>
      <c r="B19" s="66">
        <v>41879</v>
      </c>
      <c r="C19" s="67" t="s">
        <v>34</v>
      </c>
      <c r="D19" s="68" t="s">
        <v>35</v>
      </c>
      <c r="E19" s="69">
        <v>10800</v>
      </c>
      <c r="F19" s="69">
        <v>0.12</v>
      </c>
      <c r="G19" s="70">
        <f>E19*F19</f>
        <v>1296</v>
      </c>
    </row>
    <row r="20" spans="1:7" ht="36.75" customHeight="1">
      <c r="A20" s="65" t="s">
        <v>36</v>
      </c>
      <c r="B20" s="72" t="s">
        <v>37</v>
      </c>
      <c r="C20" s="67" t="s">
        <v>38</v>
      </c>
      <c r="D20" s="68" t="s">
        <v>39</v>
      </c>
      <c r="E20" s="69">
        <v>295.92</v>
      </c>
      <c r="F20" s="69">
        <v>28.43</v>
      </c>
      <c r="G20" s="70">
        <f>E20*F20</f>
        <v>8413.0056</v>
      </c>
    </row>
    <row r="21" spans="1:7" ht="25.5" customHeight="1">
      <c r="A21" s="65" t="s">
        <v>40</v>
      </c>
      <c r="B21" s="73" t="s">
        <v>6</v>
      </c>
      <c r="C21" s="74" t="s">
        <v>41</v>
      </c>
      <c r="D21" s="68" t="s">
        <v>39</v>
      </c>
      <c r="E21" s="69">
        <v>544.08</v>
      </c>
      <c r="F21" s="75" t="s">
        <v>42</v>
      </c>
      <c r="G21" s="75"/>
    </row>
    <row r="22" spans="1:7" ht="25.5" customHeight="1">
      <c r="A22" s="65" t="s">
        <v>43</v>
      </c>
      <c r="B22" s="73" t="s">
        <v>6</v>
      </c>
      <c r="C22" s="74" t="s">
        <v>44</v>
      </c>
      <c r="D22" s="68" t="s">
        <v>45</v>
      </c>
      <c r="E22" s="69">
        <v>6</v>
      </c>
      <c r="F22" s="75" t="s">
        <v>42</v>
      </c>
      <c r="G22" s="75"/>
    </row>
    <row r="23" spans="1:9" s="85" customFormat="1" ht="12">
      <c r="A23" s="82"/>
      <c r="B23" s="82"/>
      <c r="C23" s="77" t="s">
        <v>46</v>
      </c>
      <c r="D23" s="83"/>
      <c r="E23" s="84"/>
      <c r="F23" s="84"/>
      <c r="G23" s="80">
        <f>SUM(G19:G20)</f>
        <v>9709.0056</v>
      </c>
      <c r="I23" s="86"/>
    </row>
    <row r="24" spans="1:7" s="85" customFormat="1" ht="12">
      <c r="A24" s="87" t="s">
        <v>6</v>
      </c>
      <c r="B24" s="87" t="s">
        <v>6</v>
      </c>
      <c r="C24" s="61" t="s">
        <v>6</v>
      </c>
      <c r="D24" s="88"/>
      <c r="E24" s="89"/>
      <c r="F24" s="89"/>
      <c r="G24" s="90"/>
    </row>
    <row r="25" spans="1:7" s="43" customFormat="1" ht="11.25">
      <c r="A25" s="91"/>
      <c r="B25" s="91"/>
      <c r="C25" s="92" t="s">
        <v>6</v>
      </c>
      <c r="D25" s="93"/>
      <c r="E25" s="94"/>
      <c r="F25" s="94"/>
      <c r="G25" s="95" t="s">
        <v>6</v>
      </c>
    </row>
    <row r="26" spans="1:7" s="85" customFormat="1" ht="12">
      <c r="A26" s="87" t="s">
        <v>6</v>
      </c>
      <c r="B26" s="87" t="s">
        <v>6</v>
      </c>
      <c r="C26" s="96" t="s">
        <v>48</v>
      </c>
      <c r="D26" s="88"/>
      <c r="E26" s="89"/>
      <c r="F26" s="89"/>
      <c r="G26" s="97">
        <f>SUM(G23,G17)</f>
        <v>26799.9983</v>
      </c>
    </row>
    <row r="27" ht="12.75">
      <c r="C27" t="s">
        <v>6</v>
      </c>
    </row>
  </sheetData>
  <sheetProtection selectLockedCells="1" selectUnlockedCells="1"/>
  <mergeCells count="7">
    <mergeCell ref="B1:G5"/>
    <mergeCell ref="B7:G7"/>
    <mergeCell ref="F10:G10"/>
    <mergeCell ref="F15:G15"/>
    <mergeCell ref="F16:G16"/>
    <mergeCell ref="F21:G21"/>
    <mergeCell ref="F22:G22"/>
  </mergeCells>
  <printOptions horizontalCentered="1" verticalCentered="1"/>
  <pageMargins left="0.19652777777777777" right="0.19652777777777777" top="0.03958333333333333" bottom="0" header="0.5118055555555555" footer="0.5118055555555555"/>
  <pageSetup horizontalDpi="300" verticalDpi="300" orientation="landscape" paperSize="9" scale="85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 - Departamento de Estradas de Rodagem do Estado de São Paulo</dc:title>
  <dc:subject/>
  <dc:creator>Secr. Mun. de Planejamento</dc:creator>
  <cp:keywords/>
  <dc:description/>
  <cp:lastModifiedBy>Engenharia</cp:lastModifiedBy>
  <cp:lastPrinted>2017-02-17T10:16:28Z</cp:lastPrinted>
  <dcterms:created xsi:type="dcterms:W3CDTF">2002-05-22T19:18:14Z</dcterms:created>
  <dcterms:modified xsi:type="dcterms:W3CDTF">2017-02-17T10:18:38Z</dcterms:modified>
  <cp:category/>
  <cp:version/>
  <cp:contentType/>
  <cp:contentStatus/>
</cp:coreProperties>
</file>