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-" sheetId="1" r:id="rId1"/>
    <sheet name="Planilha2" sheetId="2" r:id="rId2"/>
    <sheet name="Plan1" sheetId="3" r:id="rId3"/>
  </sheets>
  <definedNames>
    <definedName name="_xlnm.Print_Area" localSheetId="0">'-'!$A$1:$G$142</definedName>
    <definedName name="_xlnm.Print_Area" localSheetId="2">'Plan1'!$A$1:$N$22</definedName>
    <definedName name="_xlnm.Print_Area" localSheetId="1">'Planilha2'!$A$1:$F$8</definedName>
  </definedNames>
  <calcPr fullCalcOnLoad="1"/>
</workbook>
</file>

<file path=xl/sharedStrings.xml><?xml version="1.0" encoding="utf-8"?>
<sst xmlns="http://schemas.openxmlformats.org/spreadsheetml/2006/main" count="182" uniqueCount="170">
  <si>
    <t>Nº</t>
  </si>
  <si>
    <t>Dimensões (m³)</t>
  </si>
  <si>
    <t>Relação dos locais a serem removidos os obstáculos transversais</t>
  </si>
  <si>
    <t>Área
(m²)</t>
  </si>
  <si>
    <t>Volume (m³)</t>
  </si>
  <si>
    <t>Comp.</t>
  </si>
  <si>
    <t>Larg.</t>
  </si>
  <si>
    <t>Alt.</t>
  </si>
  <si>
    <t>R. Alzira Silveira Pinheiro – V. Pinheiro</t>
  </si>
  <si>
    <t>R. Doutor Miguel Vieira Ferreira – V. Pinheiro</t>
  </si>
  <si>
    <t>R. Duque de Caxias – sentido Centro</t>
  </si>
  <si>
    <t>R. Joaquim Procópio de Araújo – sentido Centro</t>
  </si>
  <si>
    <t>R. Joaquim Procópio de Araújo – Centro (próximo à loja Hidráulica)</t>
  </si>
  <si>
    <t>R. Siqueira Campos – Centro (próximo ao prédio da Maçonaria)</t>
  </si>
  <si>
    <t>R. Duque de Caxias – Centro (sentido Centro) (depois da R. Capitão Zico de Arruda)</t>
  </si>
  <si>
    <t>R. Duque de Caxias – Centro (sentido Centro) (antes da R. Riachuelo)</t>
  </si>
  <si>
    <t>R. Duque de Caxias – Centro (sentido Centro) (antes da R. Otto Schubart)</t>
  </si>
  <si>
    <t>R. Major Pereira – Centro (próximo à loja Zé da Lojinha)</t>
  </si>
  <si>
    <t>R. Siqueira Campos – Centro (próximo ao colégio Objetivo)</t>
  </si>
  <si>
    <t>R. Major Pereira – Centro</t>
  </si>
  <si>
    <t>R. Joaquim Procópio de Araújo – Centro (defronte aos sanitários da Praça Central)</t>
  </si>
  <si>
    <t>R. José Bonifácio – Centro (defronte à escola People)</t>
  </si>
  <si>
    <t>R. José Bonifácio – Centro (defronte à loja Malhas Hering)</t>
  </si>
  <si>
    <t>R. José Bonifácio – Centro (defronte à escola I.E.P.)</t>
  </si>
  <si>
    <t>Av. Prudente de Moraes – Centro (ao lado da escola I.E.P.)</t>
  </si>
  <si>
    <t>R. Capitão Vasconi – Centro (frente à entrada do Pronto Socorro)</t>
  </si>
  <si>
    <t>R. Capitão Vasconi – Centro (frente à entrada do Hospital)</t>
  </si>
  <si>
    <t>R. Capitão Vasconi – Centro (defronte ao laboratório de análises clínicas)</t>
  </si>
  <si>
    <t>R. Capitão Vasconi – Jd. Primavera</t>
  </si>
  <si>
    <t>Av. Prudente de Moraes – V. Beck</t>
  </si>
  <si>
    <t>Av. Juca Costa – Centro (sentido Centro) (antes do acesso à Praça da R. Capitão Evaristo)</t>
  </si>
  <si>
    <t>Av. Juca Costa – Centro (sentido Centro) (antes da rotatória da R. Moretz Shons)</t>
  </si>
  <si>
    <t>Av. Juca Costa – Centro (sentido Jd. Carlos Gomes)</t>
  </si>
  <si>
    <t>Av. Juca Costa – V. Industrial (ao lado do terreno de montagem de circos)</t>
  </si>
  <si>
    <t>Av. Juca Costa – Jd. Roma</t>
  </si>
  <si>
    <t>Av. Juca Costa – V. Industrial (sentido Centro) (antes da R. Domingos Devitte)</t>
  </si>
  <si>
    <t>Av. Juca Costa – V. Industrial (sentido Jd. Lauro Pozzi) (atrás do Pátio Municipal)</t>
  </si>
  <si>
    <t>Av. Juca Costa – V. Industrial (sentido Centro) (antes da R. Capitão Otaviano José da Costa)</t>
  </si>
  <si>
    <t>Av. Juca Costa – Jd. Lauro Pozzi (sentido Centro)</t>
  </si>
  <si>
    <t>Av. Juca Costa – Jd. Lauro Pozzi (sentido V. Redenção) (antes da R. Mauro Schlitler)</t>
  </si>
  <si>
    <t>R. Angelo Bruno – Jd. Lauro Pozzi</t>
  </si>
  <si>
    <t>Av. Juca Costa – Jd. Lauro Pozzi (sentido Centro) (antes da rotatória do mercado)</t>
  </si>
  <si>
    <t>Av. Juca Costa – Jd. Planalto (sentido Centro)</t>
  </si>
  <si>
    <t>R. Felipe Malaman – Jd. Lauro Pozzi (sentido V. Redenção)</t>
  </si>
  <si>
    <t>Av. Juca Costa – Jd. Planalto (sentido V. Belmiro)</t>
  </si>
  <si>
    <t>Av. Juca Costa – Jd. Planalto (sentido Centro) (depois da R. Joaquim V. Santos)</t>
  </si>
  <si>
    <t>Av. Juca Costa – Jd. Bandeirantes (sentido V. Belmiro)</t>
  </si>
  <si>
    <t>Av. Juca Costa – Jd. Bandeirantes (sentido Centro)</t>
  </si>
  <si>
    <t>R. Felipe Malaman – V. Redenção (sentido V. Belmiro)</t>
  </si>
  <si>
    <t>Av. Juca Costa – Jd. Brasília (sentido Centro)</t>
  </si>
  <si>
    <t>Av. Juca Costa – Jd. Brasília (próximo ao prédio da 3.ª Idade)</t>
  </si>
  <si>
    <t>R. Arcindo Lébeis – V. Redenção</t>
  </si>
  <si>
    <t>R. Aseef Jorge Assef – Jd. Morumbi</t>
  </si>
  <si>
    <t xml:space="preserve">R. Germano Dix – V. Redenção (defronte à empresa B.B. Papéis) </t>
  </si>
  <si>
    <t xml:space="preserve">R. Germano Dix – Jd. Lauro Pozzi </t>
  </si>
  <si>
    <t xml:space="preserve">R. Germano Dix – Posto de monta (defronte ao Pátio Municipal) </t>
  </si>
  <si>
    <t xml:space="preserve">R. Coronel Franco – Posto de monta (defronte ao Pátio Municipal) </t>
  </si>
  <si>
    <t xml:space="preserve">R. Germano Dix – Posto de monta (defronte ao antigo prédio da Guarda Municipal) </t>
  </si>
  <si>
    <t>Av. Joaquim Mendes – Jd. Carlos Gomes (sentido Lago Municipal)</t>
  </si>
  <si>
    <t>Av. Joaquim Mendes – V. Gusmão</t>
  </si>
  <si>
    <t>Av. Joaquim Mendes – V. Industrial, defronte ao mercado Covabra (sentido Lago Mun.)</t>
  </si>
  <si>
    <t>R. Doutor Moretz Shons – V. Guimarães</t>
  </si>
  <si>
    <t>R. Doutor Moretz Shons – Centro</t>
  </si>
  <si>
    <t>R. Luis Benedicto – Centro</t>
  </si>
  <si>
    <t>R. Martinho Frederico Boemer – Centro</t>
  </si>
  <si>
    <t>Av. Padre Antônio Van Ess – Centro</t>
  </si>
  <si>
    <t>Av. Padre Antônio Van Ess – Bairro do Rosário</t>
  </si>
  <si>
    <t>R. Coronel Franco – Centro</t>
  </si>
  <si>
    <t>R. XV de Novembro – Centro (antes da R. Capitão Maneco)</t>
  </si>
  <si>
    <t>R. XV de Novembro – Centro (antes da R. Pwereira Bueno)</t>
  </si>
  <si>
    <t>R. Pereira Bueno – Centro (antes da R. XV de Novembro)</t>
  </si>
  <si>
    <t>R. Pereira Bueno – Centro (antes da R. Coronel Franco)</t>
  </si>
  <si>
    <t>Av. Painguás – V. Urupês</t>
  </si>
  <si>
    <t>Av. Painguás – Jd. Petrópolis (sentido Centro)</t>
  </si>
  <si>
    <t>R. Pedro Pavani – às margens da Via Anhanguera</t>
  </si>
  <si>
    <t>R. Pedro Camargo Neves – Bairro da Raia</t>
  </si>
  <si>
    <t>R. Pedro Camargo Neves – V. Guilhermina</t>
  </si>
  <si>
    <t>R. José Lébeis – V. Guilhermina</t>
  </si>
  <si>
    <t>R. Visconde do Rio Branco – V. Steola</t>
  </si>
  <si>
    <t>Av. Painguás – Jd. do Lago (defronte ao Centro de Convenções)</t>
  </si>
  <si>
    <t>Av. Painguás – Jd. do Lago (final da Av.)</t>
  </si>
  <si>
    <t>R. José Carlos Leme Franco Guimarães – Jd. Leonor Cristina</t>
  </si>
  <si>
    <t>Av. Prudente de Moraes – V. Beck (sentido Centro)</t>
  </si>
  <si>
    <t>R. Rafael Parisi – V. Santa Teresinha</t>
  </si>
  <si>
    <t>R. Rafael Parisi – V. Rina</t>
  </si>
  <si>
    <t>Av. Joaquim Cristóvão – V. Santa Teresinha (início)</t>
  </si>
  <si>
    <t>Av. Newton Prado – Centro (defronte ao prédio do Fórum – sentido bairros)</t>
  </si>
  <si>
    <t>Av. Newton Prado – Centro (defronte à V. Militar – sentido bairros)</t>
  </si>
  <si>
    <t>Av. Newton Prado – Centro (rotatória c/ a Av. Antônio Joaquim Mendes – sentido bairros)</t>
  </si>
  <si>
    <t>Av. Newton Prado – Jd. São Fernando (sentido Bairro Cidade Jd.) (antes da Av. Santos Dumont)</t>
  </si>
  <si>
    <t>Av. Newton Prado – Jd. São Fernando (sentido Bairro Cidade Jd.)</t>
  </si>
  <si>
    <t>R. Felipe Böller Jr. – Jd. Santa Rita (sentido Bairro Cidade Jd.)</t>
  </si>
  <si>
    <t>R. Felipe Böller Jr. – Cidade Jd. (sentido Centro)</t>
  </si>
  <si>
    <t>R. Felipe Böller Jr. – Cidade Jd. (sentido Centro – próximo ao Posto de Abastecimento)</t>
  </si>
  <si>
    <t>R. Felipe Böller Jr. – Cidade Jd. (sentido Centro – defronte à padaria Marconi)</t>
  </si>
  <si>
    <t>Av. Newton Prado – Jd. Verona (sentido Centro) (antes da R. Capitão Joaquim de Oliveira)</t>
  </si>
  <si>
    <t>Av. Newton Prado – Jd. Verona (sentido Centro)</t>
  </si>
  <si>
    <t>Av. Newton Prado – Jd. Verona (sentido Centro – rotatória c/ a Av. 06 de Agosto)</t>
  </si>
  <si>
    <t>Av. Newton Prado – V. Militar (sentido Centro)</t>
  </si>
  <si>
    <t>R. José Augusto – V. São Guido</t>
  </si>
  <si>
    <t>R. Rita Gomes de Oliveira Godoy – Jd. Ferrarezi</t>
  </si>
  <si>
    <t>R. Santo Antônio – V. Brás (antes da R. João de Paulo)</t>
  </si>
  <si>
    <t>R. Santo Antônio – V. Brás</t>
  </si>
  <si>
    <t>R. Francisco Caruso – V. São Pedro</t>
  </si>
  <si>
    <t>Av. Doutor Ivo Xavier Ferreira – V. São Pedro (depois da R. Ricério Lodi)</t>
  </si>
  <si>
    <t>Av. Doutor Ivo Xavier Ferreira – V. São Pedro (próximo à R. Antonio Zanirato)</t>
  </si>
  <si>
    <t>R. da Constituição – V. Nova</t>
  </si>
  <si>
    <t>R. da Constituição – V. Paulista</t>
  </si>
  <si>
    <t>R. da Constituição – V. São Pedro</t>
  </si>
  <si>
    <t>Av. Doutor Ivo Xavier Ferreira – V. São Pedro</t>
  </si>
  <si>
    <t>Av. Marechal P. C. Albuquerque – V. Militar</t>
  </si>
  <si>
    <t>Av. 06 de Agosto – V. Nova (sentido Centro)</t>
  </si>
  <si>
    <t>Av. 06 de Agosto – V. Brasil (sentido bairro)</t>
  </si>
  <si>
    <t>Av. 06 de Agosto – V. Paulista (sentido Centro)</t>
  </si>
  <si>
    <t>Av. 06 de Agosto – V. Brasil (sentido bairros)</t>
  </si>
  <si>
    <t>Av. 06 de Agosto – São Pedro (sentido Centro)</t>
  </si>
  <si>
    <t>R. Pernambuco – V. Brasil (depois da R. Minas Gerais)</t>
  </si>
  <si>
    <t>R. Pernambuco – V. Brasil (depois da escola estadual)</t>
  </si>
  <si>
    <t>R. Pernambuco – V. Brasil (antes da R. Amazonas)</t>
  </si>
  <si>
    <t>R. Amazonas – Jd. Kamel (antes da R. Piauí)</t>
  </si>
  <si>
    <t>R. Amazonas – Jd. Kamel (antes da R. Ermenegildo Pozzobom)</t>
  </si>
  <si>
    <t>R. Martimiano dos Santos – Jd. Verona (próximo à padaria Kipão)</t>
  </si>
  <si>
    <t>R. Martimiano dos Santos – Jd. Verona (próximo à Av. Das Flores)</t>
  </si>
  <si>
    <t>R. Martimiano dos Santos – Bairro Cidade Jd. (próximo à Av. Das Flores)</t>
  </si>
  <si>
    <t>R. Martimiano dos Santos – Bairro Cidade Jd. (próximo à Alameda dos Jacarandás)</t>
  </si>
  <si>
    <t>R. Martimiano dos Santos – Bairro Cidade Jd. (final da rua)</t>
  </si>
  <si>
    <t>Alameda das Gardênias – Bairro Cidade Jd. (antes da Av. Das Flores)</t>
  </si>
  <si>
    <t>Alameda das Gardênias – Bairro Cidade Jd.</t>
  </si>
  <si>
    <t>Av. das Flores – Bairro Cidade Jd. (depois da Alameda das Hortências)</t>
  </si>
  <si>
    <t>Av. das Flores – Bairro Cidade Jd. (depois da Alameda das Gardênias)</t>
  </si>
  <si>
    <t>Av. das Flores – Bairro Cidade Jd. (defronte ao portão dos alunosda escola)</t>
  </si>
  <si>
    <t>Av. das Flores – Bairro Cidade Jd. (defronte ao portão da secretaria da escola)</t>
  </si>
  <si>
    <t>R. São Judas – Jd. Santa Rita (próximo à R. Governador Pedro de Toledo)</t>
  </si>
  <si>
    <t>R. Domingos Devitte – V. Industrial</t>
  </si>
  <si>
    <t>R. Henrique Ferreira dos Reis – Jd. Morumbi</t>
  </si>
  <si>
    <t>R. Henrique Ferreira dos Reis – Jd. Bandeirantes</t>
  </si>
  <si>
    <t>R. José Peres – Jd. Morumbi</t>
  </si>
  <si>
    <t>R. João Wegmüller – Jd. Bandeirantes</t>
  </si>
  <si>
    <t>Total:</t>
  </si>
  <si>
    <t>PLANILHA ORÇAMENTÁRIA</t>
  </si>
  <si>
    <t>REMOÇÃO DE ONDULAÇÃO TRANSVERSAL- LOMBADA</t>
  </si>
  <si>
    <t>ITEM</t>
  </si>
  <si>
    <t>DESCRIÇÃO</t>
  </si>
  <si>
    <t>U N</t>
  </si>
  <si>
    <t>QUANT</t>
  </si>
  <si>
    <t>CUSTO UNIT.</t>
  </si>
  <si>
    <t>TOTAL</t>
  </si>
  <si>
    <t>Remoção de ondulação transversal (lombada) em material asfáltico com limpeza da área e  transporte de bota fora até área determinada (5 Km) *medido no corte- preço der/sp 22.03.03.99  ao custo de R$1,91 /m³ * Km</t>
  </si>
  <si>
    <t>m³</t>
  </si>
  <si>
    <t>Conserto/preparo de base para recebimento de recape com inclusão de imprimação ligante</t>
  </si>
  <si>
    <t>m²</t>
  </si>
  <si>
    <t>Recapeamento asfáltico em CBUQ com espessura de 3cm acabado</t>
  </si>
  <si>
    <t>Total</t>
  </si>
  <si>
    <t xml:space="preserve">CRONOGRAMA FÍSICO FINANCEIRO  </t>
  </si>
  <si>
    <t>CRONOGRAMA FÍSICO FINANCEIRO</t>
  </si>
  <si>
    <t xml:space="preserve">                     PREFEITURA MUNICIPAL  </t>
  </si>
  <si>
    <t>DIVERSAS RUAS DA CIDADE</t>
  </si>
  <si>
    <t>PIRASSUNUNGA</t>
  </si>
  <si>
    <t xml:space="preserve"> </t>
  </si>
  <si>
    <t>DISCRIMINAÇÃO DOS SERVIÇOS</t>
  </si>
  <si>
    <t>VALOR(R$)</t>
  </si>
  <si>
    <t>1 MÊS</t>
  </si>
  <si>
    <t>2 MÊS</t>
  </si>
  <si>
    <t>3 MÊS</t>
  </si>
  <si>
    <t>SUB-TOTAL</t>
  </si>
  <si>
    <t xml:space="preserve">  </t>
  </si>
  <si>
    <t>VALOR DO PERÍODO</t>
  </si>
  <si>
    <t>VALOR ACUMULADO</t>
  </si>
  <si>
    <t>PERCENTUAL DO PERÍODO</t>
  </si>
  <si>
    <t>PERCENTUAL ACUMULADO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</si>
</sst>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0"/>
    <numFmt numFmtId="166" formatCode="0.00"/>
    <numFmt numFmtId="167" formatCode="0.0000"/>
    <numFmt numFmtId="168" formatCode="#,##0.00"/>
    <numFmt numFmtId="169" formatCode="#,##0.0000"/>
    <numFmt numFmtId="170" formatCode="&quot;R$ &quot;#,##0.00"/>
    <numFmt numFmtId="171" formatCode="DD/MM/YYYY"/>
    <numFmt numFmtId="172" formatCode="_(* #,##0.00_);_(* \(#,##0.00\);_(* \-??_);_(@_)"/>
    <numFmt numFmtId="173" formatCode="_(* #,##0.00_);_(* \(#,##0.00\);_(* \-??_);_(@_)"/>
    <numFmt numFmtId="174" formatCode="0%"/>
  </numFmts>
  <fonts count="20">
    <font>
      <sz val="10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4" fontId="1" fillId="0" borderId="1" xfId="0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2" fillId="3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70" fontId="3" fillId="0" borderId="3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8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9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8" xfId="0" applyBorder="1" applyAlignment="1">
      <alignment/>
    </xf>
    <xf numFmtId="164" fontId="9" fillId="0" borderId="9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9" fillId="0" borderId="3" xfId="0" applyFont="1" applyBorder="1" applyAlignment="1">
      <alignment horizontal="left"/>
    </xf>
    <xf numFmtId="164" fontId="0" fillId="0" borderId="2" xfId="0" applyBorder="1" applyAlignment="1">
      <alignment/>
    </xf>
    <xf numFmtId="171" fontId="0" fillId="0" borderId="10" xfId="0" applyNumberFormat="1" applyBorder="1" applyAlignment="1">
      <alignment/>
    </xf>
    <xf numFmtId="164" fontId="0" fillId="0" borderId="0" xfId="0" applyFont="1" applyAlignment="1">
      <alignment/>
    </xf>
    <xf numFmtId="164" fontId="12" fillId="0" borderId="3" xfId="0" applyFon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13" fillId="0" borderId="3" xfId="0" applyFont="1" applyBorder="1" applyAlignment="1">
      <alignment horizontal="center"/>
    </xf>
    <xf numFmtId="164" fontId="14" fillId="0" borderId="3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8" fontId="9" fillId="0" borderId="3" xfId="0" applyNumberFormat="1" applyFont="1" applyBorder="1" applyAlignment="1">
      <alignment horizontal="center" wrapText="1"/>
    </xf>
    <xf numFmtId="172" fontId="8" fillId="0" borderId="3" xfId="15" applyNumberFormat="1" applyFont="1" applyFill="1" applyBorder="1" applyAlignment="1" applyProtection="1">
      <alignment horizontal="center"/>
      <protection/>
    </xf>
    <xf numFmtId="172" fontId="8" fillId="0" borderId="3" xfId="15" applyNumberFormat="1" applyFont="1" applyFill="1" applyBorder="1" applyAlignment="1" applyProtection="1">
      <alignment/>
      <protection/>
    </xf>
    <xf numFmtId="172" fontId="15" fillId="0" borderId="3" xfId="15" applyNumberFormat="1" applyFont="1" applyFill="1" applyBorder="1" applyAlignment="1" applyProtection="1">
      <alignment/>
      <protection/>
    </xf>
    <xf numFmtId="174" fontId="8" fillId="0" borderId="3" xfId="15" applyNumberFormat="1" applyFont="1" applyFill="1" applyBorder="1" applyAlignment="1" applyProtection="1">
      <alignment/>
      <protection/>
    </xf>
    <xf numFmtId="174" fontId="15" fillId="0" borderId="3" xfId="15" applyNumberFormat="1" applyFont="1" applyFill="1" applyBorder="1" applyAlignment="1" applyProtection="1">
      <alignment/>
      <protection/>
    </xf>
    <xf numFmtId="168" fontId="9" fillId="0" borderId="3" xfId="0" applyNumberFormat="1" applyFont="1" applyBorder="1" applyAlignment="1">
      <alignment horizontal="center" vertical="top" wrapText="1"/>
    </xf>
    <xf numFmtId="172" fontId="16" fillId="0" borderId="3" xfId="15" applyNumberFormat="1" applyFont="1" applyFill="1" applyBorder="1" applyAlignment="1" applyProtection="1">
      <alignment/>
      <protection/>
    </xf>
    <xf numFmtId="174" fontId="16" fillId="0" borderId="3" xfId="15" applyNumberFormat="1" applyFont="1" applyFill="1" applyBorder="1" applyAlignment="1" applyProtection="1">
      <alignment/>
      <protection/>
    </xf>
    <xf numFmtId="168" fontId="9" fillId="0" borderId="6" xfId="0" applyNumberFormat="1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72" fontId="15" fillId="0" borderId="3" xfId="15" applyNumberFormat="1" applyFont="1" applyFill="1" applyBorder="1" applyAlignment="1" applyProtection="1">
      <alignment horizontal="center"/>
      <protection/>
    </xf>
    <xf numFmtId="164" fontId="9" fillId="0" borderId="3" xfId="0" applyFont="1" applyBorder="1" applyAlignment="1">
      <alignment horizontal="right"/>
    </xf>
    <xf numFmtId="172" fontId="17" fillId="0" borderId="3" xfId="15" applyNumberFormat="1" applyFont="1" applyFill="1" applyBorder="1" applyAlignment="1" applyProtection="1">
      <alignment/>
      <protection/>
    </xf>
    <xf numFmtId="172" fontId="18" fillId="0" borderId="3" xfId="15" applyNumberFormat="1" applyFont="1" applyFill="1" applyBorder="1" applyAlignment="1" applyProtection="1">
      <alignment/>
      <protection/>
    </xf>
    <xf numFmtId="172" fontId="19" fillId="0" borderId="3" xfId="15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m títul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0</xdr:row>
      <xdr:rowOff>0</xdr:rowOff>
    </xdr:from>
    <xdr:to>
      <xdr:col>4</xdr:col>
      <xdr:colOff>4676775</xdr:colOff>
      <xdr:row>0</xdr:row>
      <xdr:rowOff>1209675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7433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47625</xdr:rowOff>
    </xdr:from>
    <xdr:to>
      <xdr:col>7</xdr:col>
      <xdr:colOff>219075</xdr:colOff>
      <xdr:row>5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71475"/>
          <a:ext cx="5715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2"/>
  <sheetViews>
    <sheetView zoomScale="90" zoomScaleNormal="90" workbookViewId="0" topLeftCell="A79">
      <pane ySplit="65535" topLeftCell="A79" activePane="topLeft" state="split"/>
      <selection pane="topLeft" activeCell="E130" sqref="E130"/>
      <selection pane="bottomLeft" activeCell="A79" sqref="A79"/>
    </sheetView>
  </sheetViews>
  <sheetFormatPr defaultColWidth="12.57421875" defaultRowHeight="101.25" customHeight="1"/>
  <cols>
    <col min="1" max="1" width="5.28125" style="1" customWidth="1"/>
    <col min="2" max="2" width="8.140625" style="2" customWidth="1"/>
    <col min="3" max="4" width="7.00390625" style="2" customWidth="1"/>
    <col min="5" max="5" width="90.8515625" style="2" customWidth="1"/>
    <col min="6" max="6" width="11.140625" style="2" customWidth="1"/>
    <col min="7" max="7" width="9.140625" style="2" customWidth="1"/>
    <col min="8" max="8" width="11.00390625" style="2" customWidth="1"/>
    <col min="9" max="16384" width="11.57421875" style="2" customWidth="1"/>
  </cols>
  <sheetData>
    <row r="2" spans="1:8" ht="24.75" customHeight="1">
      <c r="A2" s="3" t="s">
        <v>0</v>
      </c>
      <c r="B2" s="4" t="s">
        <v>1</v>
      </c>
      <c r="C2" s="4"/>
      <c r="D2" s="4"/>
      <c r="E2" s="4" t="s">
        <v>2</v>
      </c>
      <c r="F2" s="3" t="s">
        <v>3</v>
      </c>
      <c r="G2" s="3" t="s">
        <v>4</v>
      </c>
      <c r="H2" s="5"/>
    </row>
    <row r="3" spans="1:8" ht="30.75" customHeight="1">
      <c r="A3" s="3"/>
      <c r="B3" s="4" t="s">
        <v>5</v>
      </c>
      <c r="C3" s="4" t="s">
        <v>6</v>
      </c>
      <c r="D3" s="4" t="s">
        <v>7</v>
      </c>
      <c r="E3" s="4"/>
      <c r="F3" s="3"/>
      <c r="G3" s="3"/>
      <c r="H3" s="5"/>
    </row>
    <row r="4" spans="1:8" ht="14.25">
      <c r="A4" s="4">
        <v>1</v>
      </c>
      <c r="B4" s="6">
        <v>8.04</v>
      </c>
      <c r="C4" s="6">
        <v>2.5</v>
      </c>
      <c r="D4" s="6">
        <v>0.12</v>
      </c>
      <c r="E4" s="7" t="s">
        <v>8</v>
      </c>
      <c r="F4" s="8">
        <f aca="true" t="shared" si="0" ref="F4:F35">B4*C4</f>
        <v>20.099999999999998</v>
      </c>
      <c r="G4" s="9">
        <f aca="true" t="shared" si="1" ref="G4:G35">B4*C4*D4</f>
        <v>2.4119999999999995</v>
      </c>
      <c r="H4" s="10"/>
    </row>
    <row r="5" spans="1:8" ht="14.25">
      <c r="A5" s="4">
        <v>2</v>
      </c>
      <c r="B5" s="6">
        <v>7.5</v>
      </c>
      <c r="C5" s="6">
        <v>2.4</v>
      </c>
      <c r="D5" s="6">
        <v>0.14</v>
      </c>
      <c r="E5" s="7" t="s">
        <v>9</v>
      </c>
      <c r="F5" s="8">
        <f t="shared" si="0"/>
        <v>18</v>
      </c>
      <c r="G5" s="9">
        <f t="shared" si="1"/>
        <v>2.5200000000000005</v>
      </c>
      <c r="H5" s="10"/>
    </row>
    <row r="6" spans="1:8" ht="14.25">
      <c r="A6" s="4">
        <v>3</v>
      </c>
      <c r="B6" s="6">
        <v>7.3</v>
      </c>
      <c r="C6" s="6">
        <v>2.4</v>
      </c>
      <c r="D6" s="6">
        <v>0.135</v>
      </c>
      <c r="E6" s="7" t="s">
        <v>10</v>
      </c>
      <c r="F6" s="8">
        <f t="shared" si="0"/>
        <v>17.52</v>
      </c>
      <c r="G6" s="9">
        <f t="shared" si="1"/>
        <v>2.3652</v>
      </c>
      <c r="H6" s="10"/>
    </row>
    <row r="7" spans="1:8" ht="14.25">
      <c r="A7" s="4">
        <v>4</v>
      </c>
      <c r="B7" s="6">
        <v>7.3</v>
      </c>
      <c r="C7" s="6">
        <v>2.4</v>
      </c>
      <c r="D7" s="6">
        <v>0.13</v>
      </c>
      <c r="E7" s="7" t="s">
        <v>11</v>
      </c>
      <c r="F7" s="8">
        <f t="shared" si="0"/>
        <v>17.52</v>
      </c>
      <c r="G7" s="9">
        <f t="shared" si="1"/>
        <v>2.2776</v>
      </c>
      <c r="H7" s="10"/>
    </row>
    <row r="8" spans="1:8" ht="14.25">
      <c r="A8" s="4">
        <v>5</v>
      </c>
      <c r="B8" s="6">
        <v>7.17</v>
      </c>
      <c r="C8" s="6">
        <v>2.35</v>
      </c>
      <c r="D8" s="6">
        <v>0.12</v>
      </c>
      <c r="E8" s="7" t="s">
        <v>12</v>
      </c>
      <c r="F8" s="8">
        <f t="shared" si="0"/>
        <v>16.8495</v>
      </c>
      <c r="G8" s="9">
        <f t="shared" si="1"/>
        <v>2.02194</v>
      </c>
      <c r="H8" s="10"/>
    </row>
    <row r="9" spans="1:8" ht="14.25">
      <c r="A9" s="4">
        <v>6</v>
      </c>
      <c r="B9" s="6">
        <v>7.19</v>
      </c>
      <c r="C9" s="6">
        <v>3.3</v>
      </c>
      <c r="D9" s="6">
        <v>0.12</v>
      </c>
      <c r="E9" s="7" t="s">
        <v>13</v>
      </c>
      <c r="F9" s="8">
        <f t="shared" si="0"/>
        <v>23.727</v>
      </c>
      <c r="G9" s="9">
        <f t="shared" si="1"/>
        <v>2.8472399999999998</v>
      </c>
      <c r="H9" s="10"/>
    </row>
    <row r="10" spans="1:8" ht="14.25">
      <c r="A10" s="4">
        <v>7</v>
      </c>
      <c r="B10" s="6">
        <v>7.5</v>
      </c>
      <c r="C10" s="6">
        <v>2.42</v>
      </c>
      <c r="D10" s="6">
        <v>0.15</v>
      </c>
      <c r="E10" s="7" t="s">
        <v>14</v>
      </c>
      <c r="F10" s="8">
        <f t="shared" si="0"/>
        <v>18.15</v>
      </c>
      <c r="G10" s="9">
        <f t="shared" si="1"/>
        <v>2.7224999999999997</v>
      </c>
      <c r="H10" s="10"/>
    </row>
    <row r="11" spans="1:8" ht="14.25">
      <c r="A11" s="4">
        <v>8</v>
      </c>
      <c r="B11" s="6">
        <v>7.5</v>
      </c>
      <c r="C11" s="6">
        <v>3.14</v>
      </c>
      <c r="D11" s="6">
        <v>0.11</v>
      </c>
      <c r="E11" s="7" t="s">
        <v>15</v>
      </c>
      <c r="F11" s="8">
        <f t="shared" si="0"/>
        <v>23.55</v>
      </c>
      <c r="G11" s="9">
        <f t="shared" si="1"/>
        <v>2.5905</v>
      </c>
      <c r="H11" s="10"/>
    </row>
    <row r="12" spans="1:8" ht="14.25">
      <c r="A12" s="4">
        <v>9</v>
      </c>
      <c r="B12" s="6">
        <v>7.3</v>
      </c>
      <c r="C12" s="6">
        <v>2.5300000000000002</v>
      </c>
      <c r="D12" s="6">
        <v>0.13</v>
      </c>
      <c r="E12" s="7" t="s">
        <v>16</v>
      </c>
      <c r="F12" s="8">
        <f t="shared" si="0"/>
        <v>18.469</v>
      </c>
      <c r="G12" s="9">
        <f t="shared" si="1"/>
        <v>2.40097</v>
      </c>
      <c r="H12" s="10"/>
    </row>
    <row r="13" spans="1:8" ht="14.25">
      <c r="A13" s="4">
        <v>10</v>
      </c>
      <c r="B13" s="6">
        <v>6.5</v>
      </c>
      <c r="C13" s="6">
        <v>2.56</v>
      </c>
      <c r="D13" s="6">
        <v>0.1</v>
      </c>
      <c r="E13" s="7" t="s">
        <v>17</v>
      </c>
      <c r="F13" s="8">
        <f t="shared" si="0"/>
        <v>16.64</v>
      </c>
      <c r="G13" s="9">
        <f t="shared" si="1"/>
        <v>1.6640000000000001</v>
      </c>
      <c r="H13" s="10"/>
    </row>
    <row r="14" spans="1:8" ht="14.25">
      <c r="A14" s="4">
        <v>11</v>
      </c>
      <c r="B14" s="6">
        <v>6.5</v>
      </c>
      <c r="C14" s="6">
        <v>3.1</v>
      </c>
      <c r="D14" s="6">
        <v>0.11</v>
      </c>
      <c r="E14" s="7" t="s">
        <v>18</v>
      </c>
      <c r="F14" s="8">
        <f t="shared" si="0"/>
        <v>20.150000000000002</v>
      </c>
      <c r="G14" s="9">
        <f t="shared" si="1"/>
        <v>2.2165000000000004</v>
      </c>
      <c r="H14" s="10"/>
    </row>
    <row r="15" spans="1:8" ht="14.25">
      <c r="A15" s="4">
        <v>12</v>
      </c>
      <c r="B15" s="6">
        <v>7.4</v>
      </c>
      <c r="C15" s="6">
        <v>3.58</v>
      </c>
      <c r="D15" s="6">
        <v>0.11</v>
      </c>
      <c r="E15" s="7" t="s">
        <v>19</v>
      </c>
      <c r="F15" s="8">
        <f t="shared" si="0"/>
        <v>26.492</v>
      </c>
      <c r="G15" s="9">
        <f t="shared" si="1"/>
        <v>2.91412</v>
      </c>
      <c r="H15" s="10"/>
    </row>
    <row r="16" spans="1:8" ht="14.25">
      <c r="A16" s="4">
        <v>13</v>
      </c>
      <c r="B16" s="6">
        <v>7.45</v>
      </c>
      <c r="C16" s="6">
        <v>3.45</v>
      </c>
      <c r="D16" s="6">
        <v>0.09</v>
      </c>
      <c r="E16" s="7" t="s">
        <v>20</v>
      </c>
      <c r="F16" s="8">
        <f t="shared" si="0"/>
        <v>25.7025</v>
      </c>
      <c r="G16" s="9">
        <f t="shared" si="1"/>
        <v>2.313225</v>
      </c>
      <c r="H16" s="10"/>
    </row>
    <row r="17" spans="1:8" ht="14.25">
      <c r="A17" s="4">
        <v>14</v>
      </c>
      <c r="B17" s="6">
        <v>4</v>
      </c>
      <c r="C17" s="6">
        <v>3.8</v>
      </c>
      <c r="D17" s="6">
        <v>0.13</v>
      </c>
      <c r="E17" s="7" t="s">
        <v>21</v>
      </c>
      <c r="F17" s="8">
        <f t="shared" si="0"/>
        <v>15.2</v>
      </c>
      <c r="G17" s="9">
        <f t="shared" si="1"/>
        <v>1.976</v>
      </c>
      <c r="H17" s="10"/>
    </row>
    <row r="18" spans="1:8" ht="14.25">
      <c r="A18" s="4">
        <v>15</v>
      </c>
      <c r="B18" s="6">
        <v>7.18</v>
      </c>
      <c r="C18" s="6">
        <v>3.7</v>
      </c>
      <c r="D18" s="6">
        <v>0.08</v>
      </c>
      <c r="E18" s="7" t="s">
        <v>22</v>
      </c>
      <c r="F18" s="8">
        <f t="shared" si="0"/>
        <v>26.566</v>
      </c>
      <c r="G18" s="9">
        <f t="shared" si="1"/>
        <v>2.12528</v>
      </c>
      <c r="H18" s="10"/>
    </row>
    <row r="19" spans="1:8" ht="14.25">
      <c r="A19" s="4">
        <v>16</v>
      </c>
      <c r="B19" s="6">
        <v>5.8</v>
      </c>
      <c r="C19" s="6">
        <v>3.34</v>
      </c>
      <c r="D19" s="6">
        <v>0.11</v>
      </c>
      <c r="E19" s="7" t="s">
        <v>23</v>
      </c>
      <c r="F19" s="8">
        <f t="shared" si="0"/>
        <v>19.372</v>
      </c>
      <c r="G19" s="9">
        <f t="shared" si="1"/>
        <v>2.13092</v>
      </c>
      <c r="H19" s="10"/>
    </row>
    <row r="20" spans="1:8" ht="14.25">
      <c r="A20" s="4">
        <v>17</v>
      </c>
      <c r="B20" s="6">
        <v>6.15</v>
      </c>
      <c r="C20" s="6">
        <v>3.23</v>
      </c>
      <c r="D20" s="6">
        <v>0.11</v>
      </c>
      <c r="E20" s="7" t="s">
        <v>24</v>
      </c>
      <c r="F20" s="8">
        <f t="shared" si="0"/>
        <v>19.8645</v>
      </c>
      <c r="G20" s="9">
        <f t="shared" si="1"/>
        <v>2.185095</v>
      </c>
      <c r="H20" s="10"/>
    </row>
    <row r="21" spans="1:8" ht="14.25">
      <c r="A21" s="4">
        <v>18</v>
      </c>
      <c r="B21" s="6">
        <v>9.3</v>
      </c>
      <c r="C21" s="6">
        <v>3.7</v>
      </c>
      <c r="D21" s="6">
        <v>0.13</v>
      </c>
      <c r="E21" s="7" t="s">
        <v>25</v>
      </c>
      <c r="F21" s="8">
        <f t="shared" si="0"/>
        <v>34.410000000000004</v>
      </c>
      <c r="G21" s="9">
        <f t="shared" si="1"/>
        <v>4.473300000000001</v>
      </c>
      <c r="H21" s="10"/>
    </row>
    <row r="22" spans="1:8" ht="14.25">
      <c r="A22" s="4">
        <v>19</v>
      </c>
      <c r="B22" s="6">
        <v>9.3</v>
      </c>
      <c r="C22" s="6">
        <v>3.7</v>
      </c>
      <c r="D22" s="6">
        <v>0.13</v>
      </c>
      <c r="E22" s="7" t="s">
        <v>26</v>
      </c>
      <c r="F22" s="8">
        <f t="shared" si="0"/>
        <v>34.410000000000004</v>
      </c>
      <c r="G22" s="9">
        <f t="shared" si="1"/>
        <v>4.473300000000001</v>
      </c>
      <c r="H22" s="10"/>
    </row>
    <row r="23" spans="1:8" ht="14.25">
      <c r="A23" s="4">
        <v>20</v>
      </c>
      <c r="B23" s="6">
        <v>9.4</v>
      </c>
      <c r="C23" s="6">
        <v>2.7</v>
      </c>
      <c r="D23" s="6">
        <v>0.135</v>
      </c>
      <c r="E23" s="7" t="s">
        <v>27</v>
      </c>
      <c r="F23" s="8">
        <f t="shared" si="0"/>
        <v>25.380000000000003</v>
      </c>
      <c r="G23" s="9">
        <f t="shared" si="1"/>
        <v>3.426300000000001</v>
      </c>
      <c r="H23" s="10"/>
    </row>
    <row r="24" spans="1:8" ht="14.25">
      <c r="A24" s="4">
        <v>21</v>
      </c>
      <c r="B24" s="6">
        <v>9.4</v>
      </c>
      <c r="C24" s="6">
        <v>2.7</v>
      </c>
      <c r="D24" s="6">
        <v>0.13</v>
      </c>
      <c r="E24" s="7" t="s">
        <v>28</v>
      </c>
      <c r="F24" s="8">
        <f t="shared" si="0"/>
        <v>25.380000000000003</v>
      </c>
      <c r="G24" s="9">
        <f t="shared" si="1"/>
        <v>3.2994000000000003</v>
      </c>
      <c r="H24" s="10"/>
    </row>
    <row r="25" spans="1:8" ht="14.25">
      <c r="A25" s="4">
        <v>22</v>
      </c>
      <c r="B25" s="6">
        <v>6</v>
      </c>
      <c r="C25" s="6">
        <v>3.1</v>
      </c>
      <c r="D25" s="6">
        <v>0.13</v>
      </c>
      <c r="E25" s="7" t="s">
        <v>29</v>
      </c>
      <c r="F25" s="8">
        <f t="shared" si="0"/>
        <v>18.6</v>
      </c>
      <c r="G25" s="9">
        <f t="shared" si="1"/>
        <v>2.418</v>
      </c>
      <c r="H25" s="10"/>
    </row>
    <row r="26" spans="1:8" ht="14.25">
      <c r="A26" s="4">
        <v>23</v>
      </c>
      <c r="B26" s="6">
        <v>7.3</v>
      </c>
      <c r="C26" s="6">
        <v>3</v>
      </c>
      <c r="D26" s="6">
        <v>0.13</v>
      </c>
      <c r="E26" s="7" t="s">
        <v>30</v>
      </c>
      <c r="F26" s="8">
        <f t="shared" si="0"/>
        <v>21.9</v>
      </c>
      <c r="G26" s="9">
        <f t="shared" si="1"/>
        <v>2.847</v>
      </c>
      <c r="H26" s="10"/>
    </row>
    <row r="27" spans="1:8" ht="14.25">
      <c r="A27" s="4">
        <v>24</v>
      </c>
      <c r="B27" s="6">
        <v>6.5</v>
      </c>
      <c r="C27" s="6">
        <v>3</v>
      </c>
      <c r="D27" s="6">
        <v>0.14</v>
      </c>
      <c r="E27" s="7" t="s">
        <v>31</v>
      </c>
      <c r="F27" s="8">
        <f t="shared" si="0"/>
        <v>19.5</v>
      </c>
      <c r="G27" s="9">
        <f t="shared" si="1"/>
        <v>2.7300000000000004</v>
      </c>
      <c r="H27" s="10"/>
    </row>
    <row r="28" spans="1:8" ht="14.25">
      <c r="A28" s="4">
        <v>25</v>
      </c>
      <c r="B28" s="6">
        <v>6.5</v>
      </c>
      <c r="C28" s="6">
        <v>3</v>
      </c>
      <c r="D28" s="6">
        <v>0.12</v>
      </c>
      <c r="E28" s="7" t="s">
        <v>32</v>
      </c>
      <c r="F28" s="8">
        <f t="shared" si="0"/>
        <v>19.5</v>
      </c>
      <c r="G28" s="9">
        <f t="shared" si="1"/>
        <v>2.34</v>
      </c>
      <c r="H28" s="10"/>
    </row>
    <row r="29" spans="1:8" ht="14.25">
      <c r="A29" s="4">
        <v>26</v>
      </c>
      <c r="B29" s="6">
        <v>9.5</v>
      </c>
      <c r="C29" s="6">
        <v>3.1</v>
      </c>
      <c r="D29" s="6">
        <v>0.11</v>
      </c>
      <c r="E29" s="7" t="s">
        <v>33</v>
      </c>
      <c r="F29" s="8">
        <f t="shared" si="0"/>
        <v>29.45</v>
      </c>
      <c r="G29" s="9">
        <f t="shared" si="1"/>
        <v>3.2395</v>
      </c>
      <c r="H29" s="10"/>
    </row>
    <row r="30" spans="1:8" ht="14.25">
      <c r="A30" s="4">
        <v>27</v>
      </c>
      <c r="B30" s="6">
        <v>6.87</v>
      </c>
      <c r="C30" s="6">
        <v>3.1</v>
      </c>
      <c r="D30" s="6">
        <v>0.095</v>
      </c>
      <c r="E30" s="7" t="s">
        <v>34</v>
      </c>
      <c r="F30" s="8">
        <f t="shared" si="0"/>
        <v>21.297</v>
      </c>
      <c r="G30" s="9">
        <f t="shared" si="1"/>
        <v>2.023215</v>
      </c>
      <c r="H30" s="10"/>
    </row>
    <row r="31" spans="1:8" ht="14.25">
      <c r="A31" s="4">
        <v>28</v>
      </c>
      <c r="B31" s="6">
        <v>6</v>
      </c>
      <c r="C31" s="6">
        <v>2.97</v>
      </c>
      <c r="D31" s="6">
        <v>0.11</v>
      </c>
      <c r="E31" s="7" t="s">
        <v>35</v>
      </c>
      <c r="F31" s="8">
        <f t="shared" si="0"/>
        <v>17.82</v>
      </c>
      <c r="G31" s="9">
        <f t="shared" si="1"/>
        <v>1.9602</v>
      </c>
      <c r="H31" s="10"/>
    </row>
    <row r="32" spans="1:8" ht="14.25">
      <c r="A32" s="4">
        <v>29</v>
      </c>
      <c r="B32" s="6">
        <v>5.77</v>
      </c>
      <c r="C32" s="6">
        <v>2.87</v>
      </c>
      <c r="D32" s="6">
        <v>0.115</v>
      </c>
      <c r="E32" s="7" t="s">
        <v>36</v>
      </c>
      <c r="F32" s="8">
        <f t="shared" si="0"/>
        <v>16.5599</v>
      </c>
      <c r="G32" s="9">
        <f t="shared" si="1"/>
        <v>1.9043885</v>
      </c>
      <c r="H32" s="10"/>
    </row>
    <row r="33" spans="1:8" ht="14.25">
      <c r="A33" s="4">
        <v>30</v>
      </c>
      <c r="B33" s="6">
        <v>6.01</v>
      </c>
      <c r="C33" s="6">
        <v>2.82</v>
      </c>
      <c r="D33" s="6">
        <v>0.12</v>
      </c>
      <c r="E33" s="7" t="s">
        <v>37</v>
      </c>
      <c r="F33" s="8">
        <f t="shared" si="0"/>
        <v>16.9482</v>
      </c>
      <c r="G33" s="9">
        <f t="shared" si="1"/>
        <v>2.033784</v>
      </c>
      <c r="H33" s="10"/>
    </row>
    <row r="34" spans="1:8" ht="14.25">
      <c r="A34" s="4">
        <v>31</v>
      </c>
      <c r="B34" s="6">
        <v>6.47</v>
      </c>
      <c r="C34" s="6">
        <v>2.67</v>
      </c>
      <c r="D34" s="6">
        <v>0.105</v>
      </c>
      <c r="E34" s="7" t="s">
        <v>38</v>
      </c>
      <c r="F34" s="8">
        <f t="shared" si="0"/>
        <v>17.2749</v>
      </c>
      <c r="G34" s="9">
        <f t="shared" si="1"/>
        <v>1.8138644999999998</v>
      </c>
      <c r="H34" s="10"/>
    </row>
    <row r="35" spans="1:8" ht="14.25">
      <c r="A35" s="4">
        <v>32</v>
      </c>
      <c r="B35" s="6">
        <v>6.3</v>
      </c>
      <c r="C35" s="6">
        <v>2.89</v>
      </c>
      <c r="D35" s="6">
        <v>0.11</v>
      </c>
      <c r="E35" s="7" t="s">
        <v>39</v>
      </c>
      <c r="F35" s="8">
        <f t="shared" si="0"/>
        <v>18.207</v>
      </c>
      <c r="G35" s="9">
        <f t="shared" si="1"/>
        <v>2.00277</v>
      </c>
      <c r="H35" s="10"/>
    </row>
    <row r="36" spans="1:8" ht="14.25">
      <c r="A36" s="4">
        <v>33</v>
      </c>
      <c r="B36" s="6">
        <v>9.7</v>
      </c>
      <c r="C36" s="6">
        <v>2.69</v>
      </c>
      <c r="D36" s="6">
        <v>0.115</v>
      </c>
      <c r="E36" s="7" t="s">
        <v>40</v>
      </c>
      <c r="F36" s="8">
        <f aca="true" t="shared" si="2" ref="F36:F67">B36*C36</f>
        <v>26.092999999999996</v>
      </c>
      <c r="G36" s="9">
        <f aca="true" t="shared" si="3" ref="G36:G67">B36*C36*D36</f>
        <v>3.000695</v>
      </c>
      <c r="H36" s="10"/>
    </row>
    <row r="37" spans="1:8" ht="14.25">
      <c r="A37" s="4">
        <v>34</v>
      </c>
      <c r="B37" s="6">
        <v>6.5</v>
      </c>
      <c r="C37" s="6">
        <v>2.91</v>
      </c>
      <c r="D37" s="6">
        <v>0.12</v>
      </c>
      <c r="E37" s="7" t="s">
        <v>41</v>
      </c>
      <c r="F37" s="8">
        <f t="shared" si="2"/>
        <v>18.915</v>
      </c>
      <c r="G37" s="9">
        <f t="shared" si="3"/>
        <v>2.2697999999999996</v>
      </c>
      <c r="H37" s="10"/>
    </row>
    <row r="38" spans="1:8" ht="14.25">
      <c r="A38" s="4">
        <v>35</v>
      </c>
      <c r="B38" s="6">
        <v>6.3</v>
      </c>
      <c r="C38" s="6">
        <v>2.75</v>
      </c>
      <c r="D38" s="6">
        <v>0.1</v>
      </c>
      <c r="E38" s="7" t="s">
        <v>42</v>
      </c>
      <c r="F38" s="8">
        <f t="shared" si="2"/>
        <v>17.325</v>
      </c>
      <c r="G38" s="9">
        <f t="shared" si="3"/>
        <v>1.7325</v>
      </c>
      <c r="H38" s="10"/>
    </row>
    <row r="39" spans="1:8" ht="14.25">
      <c r="A39" s="4">
        <v>36</v>
      </c>
      <c r="B39" s="6">
        <v>6.4</v>
      </c>
      <c r="C39" s="6">
        <v>2.43</v>
      </c>
      <c r="D39" s="6">
        <v>0.11</v>
      </c>
      <c r="E39" s="7" t="s">
        <v>43</v>
      </c>
      <c r="F39" s="8">
        <f t="shared" si="2"/>
        <v>15.552000000000001</v>
      </c>
      <c r="G39" s="9">
        <f t="shared" si="3"/>
        <v>1.7107200000000002</v>
      </c>
      <c r="H39" s="10"/>
    </row>
    <row r="40" spans="1:8" ht="14.25">
      <c r="A40" s="4">
        <v>37</v>
      </c>
      <c r="B40" s="6">
        <v>6.27</v>
      </c>
      <c r="C40" s="6">
        <v>2.59</v>
      </c>
      <c r="D40" s="6">
        <v>0.11</v>
      </c>
      <c r="E40" s="7" t="s">
        <v>44</v>
      </c>
      <c r="F40" s="8">
        <f t="shared" si="2"/>
        <v>16.239299999999997</v>
      </c>
      <c r="G40" s="9">
        <f t="shared" si="3"/>
        <v>1.7863229999999997</v>
      </c>
      <c r="H40" s="10"/>
    </row>
    <row r="41" spans="1:8" ht="14.25">
      <c r="A41" s="4">
        <v>38</v>
      </c>
      <c r="B41" s="6">
        <v>6.5</v>
      </c>
      <c r="C41" s="6">
        <v>2.5</v>
      </c>
      <c r="D41" s="6">
        <v>0.11</v>
      </c>
      <c r="E41" s="7" t="s">
        <v>42</v>
      </c>
      <c r="F41" s="8">
        <f t="shared" si="2"/>
        <v>16.25</v>
      </c>
      <c r="G41" s="9">
        <f t="shared" si="3"/>
        <v>1.7875</v>
      </c>
      <c r="H41" s="10"/>
    </row>
    <row r="42" spans="1:8" ht="14.25">
      <c r="A42" s="4">
        <v>39</v>
      </c>
      <c r="B42" s="6">
        <v>6.5</v>
      </c>
      <c r="C42" s="6">
        <v>2.92</v>
      </c>
      <c r="D42" s="6">
        <v>0.115</v>
      </c>
      <c r="E42" s="7" t="s">
        <v>45</v>
      </c>
      <c r="F42" s="8">
        <f t="shared" si="2"/>
        <v>18.98</v>
      </c>
      <c r="G42" s="9">
        <f t="shared" si="3"/>
        <v>2.1827</v>
      </c>
      <c r="H42" s="10"/>
    </row>
    <row r="43" spans="1:8" ht="14.25">
      <c r="A43" s="4">
        <v>40</v>
      </c>
      <c r="B43" s="6">
        <v>6.3</v>
      </c>
      <c r="C43" s="6">
        <v>3.2</v>
      </c>
      <c r="D43" s="6">
        <v>0.11</v>
      </c>
      <c r="E43" s="7" t="s">
        <v>46</v>
      </c>
      <c r="F43" s="8">
        <f t="shared" si="2"/>
        <v>20.16</v>
      </c>
      <c r="G43" s="9">
        <f t="shared" si="3"/>
        <v>2.2176</v>
      </c>
      <c r="H43" s="10"/>
    </row>
    <row r="44" spans="1:8" ht="14.25">
      <c r="A44" s="4">
        <v>41</v>
      </c>
      <c r="B44" s="6">
        <v>9.4</v>
      </c>
      <c r="C44" s="6">
        <v>2.8</v>
      </c>
      <c r="D44" s="6">
        <v>0.1</v>
      </c>
      <c r="E44" s="7" t="s">
        <v>47</v>
      </c>
      <c r="F44" s="8">
        <f t="shared" si="2"/>
        <v>26.32</v>
      </c>
      <c r="G44" s="9">
        <f t="shared" si="3"/>
        <v>2.632</v>
      </c>
      <c r="H44" s="10"/>
    </row>
    <row r="45" spans="1:8" ht="14.25">
      <c r="A45" s="4">
        <v>42</v>
      </c>
      <c r="B45" s="6">
        <v>6.4</v>
      </c>
      <c r="C45" s="6">
        <v>2.86</v>
      </c>
      <c r="D45" s="6">
        <v>0.11</v>
      </c>
      <c r="E45" s="7" t="s">
        <v>48</v>
      </c>
      <c r="F45" s="8">
        <f t="shared" si="2"/>
        <v>18.304</v>
      </c>
      <c r="G45" s="9">
        <f t="shared" si="3"/>
        <v>2.0134399999999997</v>
      </c>
      <c r="H45" s="10"/>
    </row>
    <row r="46" spans="1:8" ht="14.25">
      <c r="A46" s="4">
        <v>43</v>
      </c>
      <c r="B46" s="6">
        <v>14.8</v>
      </c>
      <c r="C46" s="6">
        <v>2.8</v>
      </c>
      <c r="D46" s="6">
        <v>0.13</v>
      </c>
      <c r="E46" s="7" t="s">
        <v>49</v>
      </c>
      <c r="F46" s="8">
        <f t="shared" si="2"/>
        <v>41.44</v>
      </c>
      <c r="G46" s="9">
        <f t="shared" si="3"/>
        <v>5.3872</v>
      </c>
      <c r="H46" s="10"/>
    </row>
    <row r="47" spans="1:8" ht="14.25">
      <c r="A47" s="4">
        <v>44</v>
      </c>
      <c r="B47" s="6">
        <v>6.6</v>
      </c>
      <c r="C47" s="6">
        <v>2.65</v>
      </c>
      <c r="D47" s="6">
        <v>0.11</v>
      </c>
      <c r="E47" s="7" t="s">
        <v>50</v>
      </c>
      <c r="F47" s="8">
        <f t="shared" si="2"/>
        <v>17.49</v>
      </c>
      <c r="G47" s="9">
        <f t="shared" si="3"/>
        <v>1.9239</v>
      </c>
      <c r="H47" s="10"/>
    </row>
    <row r="48" spans="1:8" ht="14.25">
      <c r="A48" s="4">
        <v>45</v>
      </c>
      <c r="B48" s="6">
        <v>6.6</v>
      </c>
      <c r="C48" s="6">
        <v>3.19</v>
      </c>
      <c r="D48" s="6">
        <v>0.12</v>
      </c>
      <c r="E48" s="7" t="s">
        <v>51</v>
      </c>
      <c r="F48" s="8">
        <f t="shared" si="2"/>
        <v>21.054</v>
      </c>
      <c r="G48" s="9">
        <f t="shared" si="3"/>
        <v>2.52648</v>
      </c>
      <c r="H48" s="10"/>
    </row>
    <row r="49" spans="1:8" ht="14.25">
      <c r="A49" s="4">
        <v>46</v>
      </c>
      <c r="B49" s="6">
        <v>7.84</v>
      </c>
      <c r="C49" s="6">
        <v>2.71</v>
      </c>
      <c r="D49" s="6">
        <v>0.125</v>
      </c>
      <c r="E49" s="7" t="s">
        <v>52</v>
      </c>
      <c r="F49" s="8">
        <f t="shared" si="2"/>
        <v>21.246399999999998</v>
      </c>
      <c r="G49" s="9">
        <f t="shared" si="3"/>
        <v>2.6557999999999997</v>
      </c>
      <c r="H49" s="10"/>
    </row>
    <row r="50" spans="1:8" ht="14.25">
      <c r="A50" s="4">
        <v>47</v>
      </c>
      <c r="B50" s="6">
        <v>6.4</v>
      </c>
      <c r="C50" s="6">
        <v>2.69</v>
      </c>
      <c r="D50" s="6">
        <v>0.11</v>
      </c>
      <c r="E50" s="7" t="s">
        <v>51</v>
      </c>
      <c r="F50" s="8">
        <f t="shared" si="2"/>
        <v>17.216</v>
      </c>
      <c r="G50" s="9">
        <f t="shared" si="3"/>
        <v>1.89376</v>
      </c>
      <c r="H50" s="10"/>
    </row>
    <row r="51" spans="1:8" ht="14.25">
      <c r="A51" s="4">
        <v>48</v>
      </c>
      <c r="B51" s="6">
        <v>13.4</v>
      </c>
      <c r="C51" s="6">
        <v>2.5</v>
      </c>
      <c r="D51" s="6">
        <v>0.12</v>
      </c>
      <c r="E51" s="7" t="s">
        <v>53</v>
      </c>
      <c r="F51" s="8">
        <f t="shared" si="2"/>
        <v>33.5</v>
      </c>
      <c r="G51" s="9">
        <f t="shared" si="3"/>
        <v>4.02</v>
      </c>
      <c r="H51" s="10"/>
    </row>
    <row r="52" spans="1:8" ht="14.25">
      <c r="A52" s="4">
        <v>49</v>
      </c>
      <c r="B52" s="6">
        <v>10.4</v>
      </c>
      <c r="C52" s="6">
        <v>1.55</v>
      </c>
      <c r="D52" s="6">
        <v>0.11</v>
      </c>
      <c r="E52" s="7" t="s">
        <v>54</v>
      </c>
      <c r="F52" s="8">
        <f t="shared" si="2"/>
        <v>16.12</v>
      </c>
      <c r="G52" s="9">
        <f t="shared" si="3"/>
        <v>1.7732</v>
      </c>
      <c r="H52" s="10"/>
    </row>
    <row r="53" spans="1:8" ht="14.25">
      <c r="A53" s="4">
        <v>50</v>
      </c>
      <c r="B53" s="6">
        <v>12.8</v>
      </c>
      <c r="C53" s="6">
        <v>2.1</v>
      </c>
      <c r="D53" s="6">
        <v>0.15</v>
      </c>
      <c r="E53" s="7" t="s">
        <v>55</v>
      </c>
      <c r="F53" s="8">
        <f t="shared" si="2"/>
        <v>26.880000000000003</v>
      </c>
      <c r="G53" s="9">
        <f t="shared" si="3"/>
        <v>4.032</v>
      </c>
      <c r="H53" s="10"/>
    </row>
    <row r="54" spans="1:8" ht="14.25">
      <c r="A54" s="4">
        <v>51</v>
      </c>
      <c r="B54" s="6">
        <v>8.2</v>
      </c>
      <c r="C54" s="6">
        <v>2.75</v>
      </c>
      <c r="D54" s="6">
        <v>0.09</v>
      </c>
      <c r="E54" s="7" t="s">
        <v>56</v>
      </c>
      <c r="F54" s="8">
        <f t="shared" si="2"/>
        <v>22.549999999999997</v>
      </c>
      <c r="G54" s="9">
        <f t="shared" si="3"/>
        <v>2.0294999999999996</v>
      </c>
      <c r="H54" s="10"/>
    </row>
    <row r="55" spans="1:8" ht="14.25">
      <c r="A55" s="4">
        <v>52</v>
      </c>
      <c r="B55" s="6">
        <v>11.4</v>
      </c>
      <c r="C55" s="6">
        <v>2</v>
      </c>
      <c r="D55" s="6">
        <v>0.11</v>
      </c>
      <c r="E55" s="7" t="s">
        <v>57</v>
      </c>
      <c r="F55" s="8">
        <f t="shared" si="2"/>
        <v>22.8</v>
      </c>
      <c r="G55" s="9">
        <f t="shared" si="3"/>
        <v>2.508</v>
      </c>
      <c r="H55" s="10"/>
    </row>
    <row r="56" spans="1:8" ht="14.25">
      <c r="A56" s="4">
        <v>53</v>
      </c>
      <c r="B56" s="6">
        <v>6.8</v>
      </c>
      <c r="C56" s="6">
        <v>2.4</v>
      </c>
      <c r="D56" s="6">
        <v>0.105</v>
      </c>
      <c r="E56" s="7" t="s">
        <v>58</v>
      </c>
      <c r="F56" s="8">
        <f t="shared" si="2"/>
        <v>16.32</v>
      </c>
      <c r="G56" s="9">
        <f t="shared" si="3"/>
        <v>1.7136</v>
      </c>
      <c r="H56" s="10"/>
    </row>
    <row r="57" spans="1:8" ht="14.25">
      <c r="A57" s="4">
        <v>54</v>
      </c>
      <c r="B57" s="6">
        <v>7.3</v>
      </c>
      <c r="C57" s="6">
        <v>2.57</v>
      </c>
      <c r="D57" s="6">
        <v>0.11</v>
      </c>
      <c r="E57" s="7" t="s">
        <v>59</v>
      </c>
      <c r="F57" s="8">
        <f t="shared" si="2"/>
        <v>18.761</v>
      </c>
      <c r="G57" s="9">
        <f t="shared" si="3"/>
        <v>2.06371</v>
      </c>
      <c r="H57" s="10"/>
    </row>
    <row r="58" spans="1:8" ht="14.25">
      <c r="A58" s="4">
        <v>55</v>
      </c>
      <c r="B58" s="6">
        <v>8.4</v>
      </c>
      <c r="C58" s="6">
        <v>2.5</v>
      </c>
      <c r="D58" s="6">
        <v>0.105</v>
      </c>
      <c r="E58" s="7" t="s">
        <v>60</v>
      </c>
      <c r="F58" s="8">
        <f t="shared" si="2"/>
        <v>21</v>
      </c>
      <c r="G58" s="9">
        <f t="shared" si="3"/>
        <v>2.205</v>
      </c>
      <c r="H58" s="10"/>
    </row>
    <row r="59" spans="1:8" ht="14.25">
      <c r="A59" s="4">
        <v>56</v>
      </c>
      <c r="B59" s="6">
        <v>7.3</v>
      </c>
      <c r="C59" s="6">
        <v>2</v>
      </c>
      <c r="D59" s="6">
        <v>0.13</v>
      </c>
      <c r="E59" s="7" t="s">
        <v>61</v>
      </c>
      <c r="F59" s="8">
        <f t="shared" si="2"/>
        <v>14.6</v>
      </c>
      <c r="G59" s="9">
        <f t="shared" si="3"/>
        <v>1.898</v>
      </c>
      <c r="H59" s="10"/>
    </row>
    <row r="60" spans="1:8" ht="14.25">
      <c r="A60" s="4">
        <v>57</v>
      </c>
      <c r="B60" s="6">
        <v>7.4</v>
      </c>
      <c r="C60" s="6">
        <v>2.7</v>
      </c>
      <c r="D60" s="6">
        <v>0.125</v>
      </c>
      <c r="E60" s="7" t="s">
        <v>61</v>
      </c>
      <c r="F60" s="8">
        <f t="shared" si="2"/>
        <v>19.980000000000004</v>
      </c>
      <c r="G60" s="9">
        <f t="shared" si="3"/>
        <v>2.4975000000000005</v>
      </c>
      <c r="H60" s="10"/>
    </row>
    <row r="61" spans="1:8" ht="14.25">
      <c r="A61" s="4">
        <v>58</v>
      </c>
      <c r="B61" s="6">
        <v>7.4</v>
      </c>
      <c r="C61" s="6">
        <v>3</v>
      </c>
      <c r="D61" s="6">
        <v>0.1</v>
      </c>
      <c r="E61" s="7" t="s">
        <v>62</v>
      </c>
      <c r="F61" s="8">
        <f t="shared" si="2"/>
        <v>22.200000000000003</v>
      </c>
      <c r="G61" s="9">
        <f t="shared" si="3"/>
        <v>2.22</v>
      </c>
      <c r="H61" s="10"/>
    </row>
    <row r="62" spans="1:8" ht="14.25">
      <c r="A62" s="4">
        <v>59</v>
      </c>
      <c r="B62" s="6">
        <v>7.05</v>
      </c>
      <c r="C62" s="6">
        <v>2.5300000000000002</v>
      </c>
      <c r="D62" s="6">
        <v>0.11</v>
      </c>
      <c r="E62" s="7" t="s">
        <v>63</v>
      </c>
      <c r="F62" s="8">
        <f t="shared" si="2"/>
        <v>17.8365</v>
      </c>
      <c r="G62" s="9">
        <f t="shared" si="3"/>
        <v>1.962015</v>
      </c>
      <c r="H62" s="10"/>
    </row>
    <row r="63" spans="1:8" ht="14.25">
      <c r="A63" s="4">
        <v>60</v>
      </c>
      <c r="B63" s="6">
        <v>7.83</v>
      </c>
      <c r="C63" s="6">
        <v>2.5</v>
      </c>
      <c r="D63" s="6">
        <v>0.12</v>
      </c>
      <c r="E63" s="7" t="s">
        <v>64</v>
      </c>
      <c r="F63" s="8">
        <f t="shared" si="2"/>
        <v>19.575</v>
      </c>
      <c r="G63" s="9">
        <f t="shared" si="3"/>
        <v>2.3489999999999998</v>
      </c>
      <c r="H63" s="10"/>
    </row>
    <row r="64" spans="1:8" ht="14.25">
      <c r="A64" s="4">
        <v>61</v>
      </c>
      <c r="B64" s="6">
        <v>7.3</v>
      </c>
      <c r="C64" s="6">
        <v>2.2</v>
      </c>
      <c r="D64" s="6">
        <v>0.09</v>
      </c>
      <c r="E64" s="7" t="s">
        <v>65</v>
      </c>
      <c r="F64" s="8">
        <f t="shared" si="2"/>
        <v>16.060000000000002</v>
      </c>
      <c r="G64" s="9">
        <f t="shared" si="3"/>
        <v>1.4454000000000002</v>
      </c>
      <c r="H64" s="10"/>
    </row>
    <row r="65" spans="1:8" ht="14.25">
      <c r="A65" s="4">
        <v>62</v>
      </c>
      <c r="B65" s="6">
        <v>6.6</v>
      </c>
      <c r="C65" s="6">
        <v>1.8</v>
      </c>
      <c r="D65" s="6">
        <v>0.11</v>
      </c>
      <c r="E65" s="7" t="s">
        <v>66</v>
      </c>
      <c r="F65" s="8">
        <f t="shared" si="2"/>
        <v>11.879999999999999</v>
      </c>
      <c r="G65" s="9">
        <f t="shared" si="3"/>
        <v>1.3068</v>
      </c>
      <c r="H65" s="10"/>
    </row>
    <row r="66" spans="1:8" ht="14.25">
      <c r="A66" s="4">
        <v>63</v>
      </c>
      <c r="B66" s="6">
        <v>7.21</v>
      </c>
      <c r="C66" s="6">
        <v>1.7000000000000002</v>
      </c>
      <c r="D66" s="6">
        <v>0.105</v>
      </c>
      <c r="E66" s="7" t="s">
        <v>67</v>
      </c>
      <c r="F66" s="8">
        <f t="shared" si="2"/>
        <v>12.257000000000001</v>
      </c>
      <c r="G66" s="9">
        <f t="shared" si="3"/>
        <v>1.286985</v>
      </c>
      <c r="H66" s="10"/>
    </row>
    <row r="67" spans="1:8" ht="14.25">
      <c r="A67" s="4">
        <v>64</v>
      </c>
      <c r="B67" s="6">
        <v>7.4</v>
      </c>
      <c r="C67" s="6">
        <v>3.5</v>
      </c>
      <c r="D67" s="6">
        <v>0.12</v>
      </c>
      <c r="E67" s="7" t="s">
        <v>68</v>
      </c>
      <c r="F67" s="8">
        <f t="shared" si="2"/>
        <v>25.900000000000002</v>
      </c>
      <c r="G67" s="9">
        <f t="shared" si="3"/>
        <v>3.108</v>
      </c>
      <c r="H67" s="10"/>
    </row>
    <row r="68" spans="1:8" ht="14.25">
      <c r="A68" s="4">
        <v>65</v>
      </c>
      <c r="B68" s="6">
        <v>7.6</v>
      </c>
      <c r="C68" s="6">
        <v>3.58</v>
      </c>
      <c r="D68" s="6">
        <v>0.11</v>
      </c>
      <c r="E68" s="7" t="s">
        <v>69</v>
      </c>
      <c r="F68" s="8">
        <f aca="true" t="shared" si="4" ref="F68:F99">B68*C68</f>
        <v>27.208</v>
      </c>
      <c r="G68" s="9">
        <f aca="true" t="shared" si="5" ref="G68:G99">B68*C68*D68</f>
        <v>2.99288</v>
      </c>
      <c r="H68" s="10"/>
    </row>
    <row r="69" spans="1:8" ht="14.25">
      <c r="A69" s="4">
        <v>66</v>
      </c>
      <c r="B69" s="6">
        <v>7.6</v>
      </c>
      <c r="C69" s="6">
        <v>2.6</v>
      </c>
      <c r="D69" s="6">
        <v>0.105</v>
      </c>
      <c r="E69" s="7" t="s">
        <v>70</v>
      </c>
      <c r="F69" s="8">
        <f t="shared" si="4"/>
        <v>19.759999999999998</v>
      </c>
      <c r="G69" s="9">
        <f t="shared" si="5"/>
        <v>2.0747999999999998</v>
      </c>
      <c r="H69" s="10"/>
    </row>
    <row r="70" spans="1:8" ht="14.25">
      <c r="A70" s="4">
        <v>67</v>
      </c>
      <c r="B70" s="6">
        <v>7.4</v>
      </c>
      <c r="C70" s="6">
        <v>2.29</v>
      </c>
      <c r="D70" s="6">
        <v>0.12</v>
      </c>
      <c r="E70" s="7" t="s">
        <v>71</v>
      </c>
      <c r="F70" s="8">
        <f t="shared" si="4"/>
        <v>16.946</v>
      </c>
      <c r="G70" s="9">
        <f t="shared" si="5"/>
        <v>2.03352</v>
      </c>
      <c r="H70" s="10"/>
    </row>
    <row r="71" spans="1:8" ht="14.25">
      <c r="A71" s="4">
        <v>68</v>
      </c>
      <c r="B71" s="6">
        <v>12.5</v>
      </c>
      <c r="C71" s="6">
        <v>3.2</v>
      </c>
      <c r="D71" s="6">
        <v>0.08</v>
      </c>
      <c r="E71" s="7" t="s">
        <v>72</v>
      </c>
      <c r="F71" s="8">
        <f t="shared" si="4"/>
        <v>40</v>
      </c>
      <c r="G71" s="9">
        <f t="shared" si="5"/>
        <v>3.2</v>
      </c>
      <c r="H71" s="10"/>
    </row>
    <row r="72" spans="1:8" ht="14.25">
      <c r="A72" s="4">
        <v>69</v>
      </c>
      <c r="B72" s="6">
        <v>7.9</v>
      </c>
      <c r="C72" s="6">
        <v>2.3</v>
      </c>
      <c r="D72" s="6">
        <v>0.09</v>
      </c>
      <c r="E72" s="7" t="s">
        <v>73</v>
      </c>
      <c r="F72" s="8">
        <f t="shared" si="4"/>
        <v>18.169999999999998</v>
      </c>
      <c r="G72" s="9">
        <f t="shared" si="5"/>
        <v>1.6352999999999998</v>
      </c>
      <c r="H72" s="10"/>
    </row>
    <row r="73" spans="1:8" ht="14.25">
      <c r="A73" s="4">
        <v>70</v>
      </c>
      <c r="B73" s="6">
        <v>6.1</v>
      </c>
      <c r="C73" s="6">
        <v>1</v>
      </c>
      <c r="D73" s="6">
        <v>0.115</v>
      </c>
      <c r="E73" s="7" t="s">
        <v>74</v>
      </c>
      <c r="F73" s="8">
        <f t="shared" si="4"/>
        <v>6.1</v>
      </c>
      <c r="G73" s="9">
        <f t="shared" si="5"/>
        <v>0.7015</v>
      </c>
      <c r="H73" s="10"/>
    </row>
    <row r="74" spans="1:8" ht="14.25">
      <c r="A74" s="4">
        <v>71</v>
      </c>
      <c r="B74" s="6">
        <v>7</v>
      </c>
      <c r="C74" s="6">
        <v>1.4</v>
      </c>
      <c r="D74" s="6">
        <v>0.11</v>
      </c>
      <c r="E74" s="7" t="s">
        <v>74</v>
      </c>
      <c r="F74" s="8">
        <f t="shared" si="4"/>
        <v>9.799999999999999</v>
      </c>
      <c r="G74" s="9">
        <f t="shared" si="5"/>
        <v>1.0779999999999998</v>
      </c>
      <c r="H74" s="10"/>
    </row>
    <row r="75" spans="1:8" ht="14.25">
      <c r="A75" s="4">
        <v>72</v>
      </c>
      <c r="B75" s="6">
        <v>7.3</v>
      </c>
      <c r="C75" s="6">
        <v>2</v>
      </c>
      <c r="D75" s="6">
        <v>0.11</v>
      </c>
      <c r="E75" s="7" t="s">
        <v>74</v>
      </c>
      <c r="F75" s="8">
        <f t="shared" si="4"/>
        <v>14.6</v>
      </c>
      <c r="G75" s="9">
        <f t="shared" si="5"/>
        <v>1.6059999999999999</v>
      </c>
      <c r="H75" s="10"/>
    </row>
    <row r="76" spans="1:8" ht="14.25">
      <c r="A76" s="4">
        <v>73</v>
      </c>
      <c r="B76" s="6">
        <v>8.05</v>
      </c>
      <c r="C76" s="6">
        <v>0.75</v>
      </c>
      <c r="D76" s="6">
        <v>0.09</v>
      </c>
      <c r="E76" s="7" t="s">
        <v>75</v>
      </c>
      <c r="F76" s="8">
        <f t="shared" si="4"/>
        <v>6.0375000000000005</v>
      </c>
      <c r="G76" s="9">
        <f t="shared" si="5"/>
        <v>0.543375</v>
      </c>
      <c r="H76" s="10"/>
    </row>
    <row r="77" spans="1:8" ht="14.25">
      <c r="A77" s="4">
        <v>74</v>
      </c>
      <c r="B77" s="6">
        <v>8.05</v>
      </c>
      <c r="C77" s="6">
        <v>0.8</v>
      </c>
      <c r="D77" s="6">
        <v>0.09</v>
      </c>
      <c r="E77" s="7" t="s">
        <v>76</v>
      </c>
      <c r="F77" s="8">
        <f t="shared" si="4"/>
        <v>6.440000000000001</v>
      </c>
      <c r="G77" s="9">
        <f t="shared" si="5"/>
        <v>0.5796000000000001</v>
      </c>
      <c r="H77" s="10"/>
    </row>
    <row r="78" spans="1:8" ht="14.25">
      <c r="A78" s="4">
        <v>75</v>
      </c>
      <c r="B78" s="6">
        <v>6.2</v>
      </c>
      <c r="C78" s="6">
        <v>2.57</v>
      </c>
      <c r="D78" s="6">
        <v>0.13</v>
      </c>
      <c r="E78" s="7" t="s">
        <v>77</v>
      </c>
      <c r="F78" s="8">
        <f t="shared" si="4"/>
        <v>15.934</v>
      </c>
      <c r="G78" s="9">
        <f t="shared" si="5"/>
        <v>2.07142</v>
      </c>
      <c r="H78" s="10"/>
    </row>
    <row r="79" spans="1:8" ht="14.25">
      <c r="A79" s="4">
        <v>76</v>
      </c>
      <c r="B79" s="6">
        <v>8.6</v>
      </c>
      <c r="C79" s="6">
        <v>2.7</v>
      </c>
      <c r="D79" s="6">
        <v>0.12</v>
      </c>
      <c r="E79" s="7" t="s">
        <v>78</v>
      </c>
      <c r="F79" s="8">
        <f t="shared" si="4"/>
        <v>23.22</v>
      </c>
      <c r="G79" s="9">
        <f t="shared" si="5"/>
        <v>2.7863999999999995</v>
      </c>
      <c r="H79" s="10"/>
    </row>
    <row r="80" spans="1:8" ht="14.25">
      <c r="A80" s="4">
        <v>77</v>
      </c>
      <c r="B80" s="6">
        <v>7.5</v>
      </c>
      <c r="C80" s="6">
        <v>3</v>
      </c>
      <c r="D80" s="6">
        <v>0.11</v>
      </c>
      <c r="E80" s="7" t="s">
        <v>79</v>
      </c>
      <c r="F80" s="8">
        <f t="shared" si="4"/>
        <v>22.5</v>
      </c>
      <c r="G80" s="9">
        <f t="shared" si="5"/>
        <v>2.475</v>
      </c>
      <c r="H80" s="10"/>
    </row>
    <row r="81" spans="1:8" ht="14.25">
      <c r="A81" s="4">
        <v>78</v>
      </c>
      <c r="B81" s="6">
        <v>8.9</v>
      </c>
      <c r="C81" s="6">
        <v>2.55</v>
      </c>
      <c r="D81" s="6">
        <v>0.095</v>
      </c>
      <c r="E81" s="7" t="s">
        <v>80</v>
      </c>
      <c r="F81" s="8">
        <f t="shared" si="4"/>
        <v>22.695</v>
      </c>
      <c r="G81" s="9">
        <f t="shared" si="5"/>
        <v>2.156025</v>
      </c>
      <c r="H81" s="10"/>
    </row>
    <row r="82" spans="1:8" ht="14.25">
      <c r="A82" s="4">
        <v>79</v>
      </c>
      <c r="B82" s="6">
        <v>8.3</v>
      </c>
      <c r="C82" s="6">
        <v>3.1</v>
      </c>
      <c r="D82" s="6">
        <v>0.13</v>
      </c>
      <c r="E82" s="7" t="s">
        <v>81</v>
      </c>
      <c r="F82" s="8">
        <f t="shared" si="4"/>
        <v>25.730000000000004</v>
      </c>
      <c r="G82" s="9">
        <f t="shared" si="5"/>
        <v>3.3449000000000004</v>
      </c>
      <c r="H82" s="10"/>
    </row>
    <row r="83" spans="1:8" ht="14.25">
      <c r="A83" s="4">
        <v>80</v>
      </c>
      <c r="B83" s="6">
        <v>6</v>
      </c>
      <c r="C83" s="6">
        <v>3.1</v>
      </c>
      <c r="D83" s="6">
        <v>0.13</v>
      </c>
      <c r="E83" s="7" t="s">
        <v>82</v>
      </c>
      <c r="F83" s="8">
        <f t="shared" si="4"/>
        <v>18.6</v>
      </c>
      <c r="G83" s="9">
        <f t="shared" si="5"/>
        <v>2.418</v>
      </c>
      <c r="H83" s="10"/>
    </row>
    <row r="84" spans="1:8" ht="14.25">
      <c r="A84" s="4">
        <v>81</v>
      </c>
      <c r="B84" s="6">
        <v>7.6</v>
      </c>
      <c r="C84" s="6">
        <v>3.1</v>
      </c>
      <c r="D84" s="6">
        <v>0.12</v>
      </c>
      <c r="E84" s="7" t="s">
        <v>83</v>
      </c>
      <c r="F84" s="8">
        <f t="shared" si="4"/>
        <v>23.56</v>
      </c>
      <c r="G84" s="9">
        <f t="shared" si="5"/>
        <v>2.8272</v>
      </c>
      <c r="H84" s="10"/>
    </row>
    <row r="85" spans="1:8" ht="14.25">
      <c r="A85" s="4">
        <v>82</v>
      </c>
      <c r="B85" s="6">
        <v>7.5</v>
      </c>
      <c r="C85" s="6">
        <v>2.2</v>
      </c>
      <c r="D85" s="6">
        <v>0.13</v>
      </c>
      <c r="E85" s="7" t="s">
        <v>84</v>
      </c>
      <c r="F85" s="8">
        <f t="shared" si="4"/>
        <v>16.5</v>
      </c>
      <c r="G85" s="9">
        <f t="shared" si="5"/>
        <v>2.145</v>
      </c>
      <c r="H85" s="10"/>
    </row>
    <row r="86" spans="1:8" ht="14.25">
      <c r="A86" s="4">
        <v>83</v>
      </c>
      <c r="B86" s="6">
        <v>7.96</v>
      </c>
      <c r="C86" s="6">
        <v>2.4</v>
      </c>
      <c r="D86" s="6">
        <v>0.125</v>
      </c>
      <c r="E86" s="7" t="s">
        <v>85</v>
      </c>
      <c r="F86" s="8">
        <f t="shared" si="4"/>
        <v>19.104</v>
      </c>
      <c r="G86" s="9">
        <f t="shared" si="5"/>
        <v>2.388</v>
      </c>
      <c r="H86" s="10"/>
    </row>
    <row r="87" spans="1:8" ht="14.25">
      <c r="A87" s="4">
        <v>84</v>
      </c>
      <c r="B87" s="6">
        <v>7</v>
      </c>
      <c r="C87" s="6">
        <v>2.8</v>
      </c>
      <c r="D87" s="6">
        <v>0.125</v>
      </c>
      <c r="E87" s="7" t="s">
        <v>86</v>
      </c>
      <c r="F87" s="8">
        <f t="shared" si="4"/>
        <v>19.599999999999998</v>
      </c>
      <c r="G87" s="9">
        <f t="shared" si="5"/>
        <v>2.4499999999999997</v>
      </c>
      <c r="H87" s="10"/>
    </row>
    <row r="88" spans="1:8" ht="14.25">
      <c r="A88" s="4">
        <v>85</v>
      </c>
      <c r="B88" s="6">
        <v>6.2</v>
      </c>
      <c r="C88" s="6">
        <v>2.5</v>
      </c>
      <c r="D88" s="6">
        <v>0.105</v>
      </c>
      <c r="E88" s="7" t="s">
        <v>87</v>
      </c>
      <c r="F88" s="8">
        <f t="shared" si="4"/>
        <v>15.5</v>
      </c>
      <c r="G88" s="9">
        <f t="shared" si="5"/>
        <v>1.6275</v>
      </c>
      <c r="H88" s="10"/>
    </row>
    <row r="89" spans="1:8" ht="14.25">
      <c r="A89" s="4">
        <v>86</v>
      </c>
      <c r="B89" s="6">
        <v>7.1</v>
      </c>
      <c r="C89" s="6">
        <v>2.1</v>
      </c>
      <c r="D89" s="6">
        <v>0.15</v>
      </c>
      <c r="E89" s="7" t="s">
        <v>88</v>
      </c>
      <c r="F89" s="8">
        <f t="shared" si="4"/>
        <v>14.91</v>
      </c>
      <c r="G89" s="9">
        <f t="shared" si="5"/>
        <v>2.2365</v>
      </c>
      <c r="H89" s="10"/>
    </row>
    <row r="90" spans="1:8" ht="14.25">
      <c r="A90" s="4">
        <v>87</v>
      </c>
      <c r="B90" s="6">
        <v>7.05</v>
      </c>
      <c r="C90" s="6">
        <v>2.57</v>
      </c>
      <c r="D90" s="6">
        <v>0.125</v>
      </c>
      <c r="E90" s="7" t="s">
        <v>89</v>
      </c>
      <c r="F90" s="8">
        <f t="shared" si="4"/>
        <v>18.118499999999997</v>
      </c>
      <c r="G90" s="9">
        <f t="shared" si="5"/>
        <v>2.2648124999999997</v>
      </c>
      <c r="H90" s="10"/>
    </row>
    <row r="91" spans="1:8" ht="14.25">
      <c r="A91" s="4">
        <v>88</v>
      </c>
      <c r="B91" s="6">
        <v>7.05</v>
      </c>
      <c r="C91" s="6">
        <v>2.55</v>
      </c>
      <c r="D91" s="6">
        <v>0.115</v>
      </c>
      <c r="E91" s="7" t="s">
        <v>90</v>
      </c>
      <c r="F91" s="8">
        <f t="shared" si="4"/>
        <v>17.9775</v>
      </c>
      <c r="G91" s="9">
        <f t="shared" si="5"/>
        <v>2.0674125</v>
      </c>
      <c r="H91" s="10"/>
    </row>
    <row r="92" spans="1:8" ht="14.25">
      <c r="A92" s="4">
        <v>89</v>
      </c>
      <c r="B92" s="6">
        <v>7.05</v>
      </c>
      <c r="C92" s="6">
        <v>2.55</v>
      </c>
      <c r="D92" s="6">
        <v>0.115</v>
      </c>
      <c r="E92" s="7" t="s">
        <v>91</v>
      </c>
      <c r="F92" s="8">
        <f t="shared" si="4"/>
        <v>17.9775</v>
      </c>
      <c r="G92" s="9">
        <f t="shared" si="5"/>
        <v>2.0674125</v>
      </c>
      <c r="H92" s="10"/>
    </row>
    <row r="93" spans="1:8" ht="14.25">
      <c r="A93" s="4">
        <v>90</v>
      </c>
      <c r="B93" s="6">
        <v>7.03</v>
      </c>
      <c r="C93" s="6">
        <v>2.5300000000000002</v>
      </c>
      <c r="D93" s="6">
        <v>0.105</v>
      </c>
      <c r="E93" s="7" t="s">
        <v>92</v>
      </c>
      <c r="F93" s="8">
        <f t="shared" si="4"/>
        <v>17.7859</v>
      </c>
      <c r="G93" s="9">
        <f t="shared" si="5"/>
        <v>1.8675195</v>
      </c>
      <c r="H93" s="10"/>
    </row>
    <row r="94" spans="1:8" ht="14.25">
      <c r="A94" s="4">
        <v>91</v>
      </c>
      <c r="B94" s="6">
        <v>7.02</v>
      </c>
      <c r="C94" s="6">
        <v>2.55</v>
      </c>
      <c r="D94" s="6">
        <v>0.11</v>
      </c>
      <c r="E94" s="7" t="s">
        <v>93</v>
      </c>
      <c r="F94" s="8">
        <f t="shared" si="4"/>
        <v>17.900999999999996</v>
      </c>
      <c r="G94" s="9">
        <f t="shared" si="5"/>
        <v>1.9691099999999997</v>
      </c>
      <c r="H94" s="10"/>
    </row>
    <row r="95" spans="1:8" ht="14.25">
      <c r="A95" s="4">
        <v>92</v>
      </c>
      <c r="B95" s="6">
        <v>7.02</v>
      </c>
      <c r="C95" s="6">
        <v>2.55</v>
      </c>
      <c r="D95" s="6">
        <v>0.11</v>
      </c>
      <c r="E95" s="7" t="s">
        <v>94</v>
      </c>
      <c r="F95" s="8">
        <f t="shared" si="4"/>
        <v>17.900999999999996</v>
      </c>
      <c r="G95" s="9">
        <f t="shared" si="5"/>
        <v>1.9691099999999997</v>
      </c>
      <c r="H95" s="10"/>
    </row>
    <row r="96" spans="1:8" ht="14.25">
      <c r="A96" s="4">
        <v>93</v>
      </c>
      <c r="B96" s="6">
        <v>7.02</v>
      </c>
      <c r="C96" s="6">
        <v>2.55</v>
      </c>
      <c r="D96" s="6">
        <v>0.11</v>
      </c>
      <c r="E96" s="7" t="s">
        <v>95</v>
      </c>
      <c r="F96" s="8">
        <f t="shared" si="4"/>
        <v>17.900999999999996</v>
      </c>
      <c r="G96" s="9">
        <f t="shared" si="5"/>
        <v>1.9691099999999997</v>
      </c>
      <c r="H96" s="10"/>
    </row>
    <row r="97" spans="1:8" ht="14.25">
      <c r="A97" s="4">
        <v>94</v>
      </c>
      <c r="B97" s="6">
        <v>7.02</v>
      </c>
      <c r="C97" s="6">
        <v>2.5300000000000002</v>
      </c>
      <c r="D97" s="6">
        <v>0.11</v>
      </c>
      <c r="E97" s="7" t="s">
        <v>96</v>
      </c>
      <c r="F97" s="8">
        <f t="shared" si="4"/>
        <v>17.7606</v>
      </c>
      <c r="G97" s="9">
        <f t="shared" si="5"/>
        <v>1.9536660000000001</v>
      </c>
      <c r="H97" s="10"/>
    </row>
    <row r="98" spans="1:8" ht="14.25">
      <c r="A98" s="4">
        <v>95</v>
      </c>
      <c r="B98" s="6">
        <v>10.26</v>
      </c>
      <c r="C98" s="6">
        <v>2.82</v>
      </c>
      <c r="D98" s="6">
        <v>0.115</v>
      </c>
      <c r="E98" s="7" t="s">
        <v>97</v>
      </c>
      <c r="F98" s="8">
        <f t="shared" si="4"/>
        <v>28.9332</v>
      </c>
      <c r="G98" s="9">
        <f t="shared" si="5"/>
        <v>3.327318</v>
      </c>
      <c r="H98" s="10"/>
    </row>
    <row r="99" spans="1:8" ht="14.25">
      <c r="A99" s="4">
        <v>96</v>
      </c>
      <c r="B99" s="6">
        <v>6.2</v>
      </c>
      <c r="C99" s="6">
        <v>2.5</v>
      </c>
      <c r="D99" s="6">
        <v>0.105</v>
      </c>
      <c r="E99" s="7" t="s">
        <v>98</v>
      </c>
      <c r="F99" s="8">
        <f t="shared" si="4"/>
        <v>15.5</v>
      </c>
      <c r="G99" s="9">
        <f t="shared" si="5"/>
        <v>1.6275</v>
      </c>
      <c r="H99" s="10"/>
    </row>
    <row r="100" spans="1:8" ht="14.25">
      <c r="A100" s="4">
        <v>97</v>
      </c>
      <c r="B100" s="6">
        <v>5.6</v>
      </c>
      <c r="C100" s="6">
        <v>3.3</v>
      </c>
      <c r="D100" s="6">
        <v>0.13</v>
      </c>
      <c r="E100" s="7" t="s">
        <v>99</v>
      </c>
      <c r="F100" s="8">
        <f aca="true" t="shared" si="6" ref="F100:F131">B100*C100</f>
        <v>18.479999999999997</v>
      </c>
      <c r="G100" s="9">
        <f aca="true" t="shared" si="7" ref="G100:G131">B100*C100*D100</f>
        <v>2.4023999999999996</v>
      </c>
      <c r="H100" s="10"/>
    </row>
    <row r="101" spans="1:8" ht="14.25">
      <c r="A101" s="4">
        <v>98</v>
      </c>
      <c r="B101" s="6">
        <v>9.4</v>
      </c>
      <c r="C101" s="6">
        <v>2.5</v>
      </c>
      <c r="D101" s="6">
        <v>0.105</v>
      </c>
      <c r="E101" s="7" t="s">
        <v>100</v>
      </c>
      <c r="F101" s="8">
        <f t="shared" si="6"/>
        <v>23.5</v>
      </c>
      <c r="G101" s="9">
        <f t="shared" si="7"/>
        <v>2.4675</v>
      </c>
      <c r="H101" s="10"/>
    </row>
    <row r="102" spans="1:8" ht="14.25">
      <c r="A102" s="4">
        <v>99</v>
      </c>
      <c r="B102" s="6">
        <v>8</v>
      </c>
      <c r="C102" s="6">
        <v>2.4</v>
      </c>
      <c r="D102" s="6">
        <v>0.1</v>
      </c>
      <c r="E102" s="7" t="s">
        <v>101</v>
      </c>
      <c r="F102" s="8">
        <f t="shared" si="6"/>
        <v>19.2</v>
      </c>
      <c r="G102" s="9">
        <f t="shared" si="7"/>
        <v>1.92</v>
      </c>
      <c r="H102" s="10"/>
    </row>
    <row r="103" spans="1:8" ht="14.25">
      <c r="A103" s="4">
        <v>100</v>
      </c>
      <c r="B103" s="6">
        <v>7.6</v>
      </c>
      <c r="C103" s="6">
        <v>2.6</v>
      </c>
      <c r="D103" s="6">
        <v>0.12</v>
      </c>
      <c r="E103" s="7" t="s">
        <v>102</v>
      </c>
      <c r="F103" s="8">
        <f t="shared" si="6"/>
        <v>19.759999999999998</v>
      </c>
      <c r="G103" s="9">
        <f t="shared" si="7"/>
        <v>2.3711999999999995</v>
      </c>
      <c r="H103" s="10"/>
    </row>
    <row r="104" spans="1:8" ht="14.25">
      <c r="A104" s="4">
        <v>101</v>
      </c>
      <c r="B104" s="6">
        <v>7.03</v>
      </c>
      <c r="C104" s="6">
        <v>2.68</v>
      </c>
      <c r="D104" s="6">
        <v>0.105</v>
      </c>
      <c r="E104" s="7" t="s">
        <v>103</v>
      </c>
      <c r="F104" s="8">
        <f t="shared" si="6"/>
        <v>18.840400000000002</v>
      </c>
      <c r="G104" s="9">
        <f t="shared" si="7"/>
        <v>1.9782420000000003</v>
      </c>
      <c r="H104" s="10"/>
    </row>
    <row r="105" spans="1:8" ht="14.25">
      <c r="A105" s="4">
        <v>102</v>
      </c>
      <c r="B105" s="6">
        <v>4.9</v>
      </c>
      <c r="C105" s="6">
        <v>2.8</v>
      </c>
      <c r="D105" s="6">
        <v>0.09</v>
      </c>
      <c r="E105" s="7" t="s">
        <v>104</v>
      </c>
      <c r="F105" s="8">
        <f t="shared" si="6"/>
        <v>13.72</v>
      </c>
      <c r="G105" s="9">
        <f t="shared" si="7"/>
        <v>1.2348000000000001</v>
      </c>
      <c r="H105" s="10"/>
    </row>
    <row r="106" spans="1:8" ht="14.25">
      <c r="A106" s="4">
        <v>103</v>
      </c>
      <c r="B106" s="6">
        <v>5.8</v>
      </c>
      <c r="C106" s="6">
        <v>2.8</v>
      </c>
      <c r="D106" s="6">
        <v>0.12</v>
      </c>
      <c r="E106" s="7" t="s">
        <v>105</v>
      </c>
      <c r="F106" s="8">
        <f t="shared" si="6"/>
        <v>16.24</v>
      </c>
      <c r="G106" s="9">
        <f t="shared" si="7"/>
        <v>1.9487999999999996</v>
      </c>
      <c r="H106" s="10"/>
    </row>
    <row r="107" spans="1:8" ht="14.25">
      <c r="A107" s="4">
        <v>104</v>
      </c>
      <c r="B107" s="6">
        <v>7.5</v>
      </c>
      <c r="C107" s="6">
        <v>3</v>
      </c>
      <c r="D107" s="6">
        <v>0.105</v>
      </c>
      <c r="E107" s="7" t="s">
        <v>106</v>
      </c>
      <c r="F107" s="8">
        <f t="shared" si="6"/>
        <v>22.5</v>
      </c>
      <c r="G107" s="9">
        <f t="shared" si="7"/>
        <v>2.3625</v>
      </c>
      <c r="H107" s="10"/>
    </row>
    <row r="108" spans="1:8" ht="14.25">
      <c r="A108" s="4">
        <v>105</v>
      </c>
      <c r="B108" s="6">
        <v>7.6</v>
      </c>
      <c r="C108" s="6">
        <v>3</v>
      </c>
      <c r="D108" s="6">
        <v>0.13</v>
      </c>
      <c r="E108" s="7" t="s">
        <v>106</v>
      </c>
      <c r="F108" s="8">
        <f t="shared" si="6"/>
        <v>22.799999999999997</v>
      </c>
      <c r="G108" s="9">
        <f t="shared" si="7"/>
        <v>2.9639999999999995</v>
      </c>
      <c r="H108" s="10"/>
    </row>
    <row r="109" spans="1:8" ht="14.25">
      <c r="A109" s="4">
        <v>106</v>
      </c>
      <c r="B109" s="6">
        <v>6.8</v>
      </c>
      <c r="C109" s="6">
        <v>2.8</v>
      </c>
      <c r="D109" s="6">
        <v>0.11</v>
      </c>
      <c r="E109" s="7" t="s">
        <v>107</v>
      </c>
      <c r="F109" s="8">
        <f t="shared" si="6"/>
        <v>19.04</v>
      </c>
      <c r="G109" s="9">
        <f t="shared" si="7"/>
        <v>2.0944</v>
      </c>
      <c r="H109" s="10"/>
    </row>
    <row r="110" spans="1:8" ht="14.25">
      <c r="A110" s="4">
        <v>107</v>
      </c>
      <c r="B110" s="6">
        <v>7.5</v>
      </c>
      <c r="C110" s="6">
        <v>2.8</v>
      </c>
      <c r="D110" s="6">
        <v>0.09</v>
      </c>
      <c r="E110" s="7" t="s">
        <v>108</v>
      </c>
      <c r="F110" s="8">
        <f t="shared" si="6"/>
        <v>21</v>
      </c>
      <c r="G110" s="9">
        <f t="shared" si="7"/>
        <v>1.89</v>
      </c>
      <c r="H110" s="10"/>
    </row>
    <row r="111" spans="1:8" ht="14.25">
      <c r="A111" s="4">
        <v>108</v>
      </c>
      <c r="B111" s="6">
        <v>7.1</v>
      </c>
      <c r="C111" s="6">
        <v>2.7</v>
      </c>
      <c r="D111" s="6">
        <v>0.09</v>
      </c>
      <c r="E111" s="7" t="s">
        <v>109</v>
      </c>
      <c r="F111" s="8">
        <f t="shared" si="6"/>
        <v>19.17</v>
      </c>
      <c r="G111" s="9">
        <f t="shared" si="7"/>
        <v>1.7253</v>
      </c>
      <c r="H111" s="10"/>
    </row>
    <row r="112" spans="1:8" ht="14.25">
      <c r="A112" s="4">
        <v>109</v>
      </c>
      <c r="B112" s="6">
        <v>11.4</v>
      </c>
      <c r="C112" s="6">
        <v>3</v>
      </c>
      <c r="D112" s="6">
        <v>0.11</v>
      </c>
      <c r="E112" s="7" t="s">
        <v>110</v>
      </c>
      <c r="F112" s="8">
        <f t="shared" si="6"/>
        <v>34.2</v>
      </c>
      <c r="G112" s="9">
        <f t="shared" si="7"/>
        <v>3.7620000000000005</v>
      </c>
      <c r="H112" s="10"/>
    </row>
    <row r="113" spans="1:8" ht="14.25">
      <c r="A113" s="4">
        <v>110</v>
      </c>
      <c r="B113" s="6">
        <v>7</v>
      </c>
      <c r="C113" s="6">
        <v>2.5</v>
      </c>
      <c r="D113" s="6">
        <v>0.13</v>
      </c>
      <c r="E113" s="7" t="s">
        <v>111</v>
      </c>
      <c r="F113" s="8">
        <f t="shared" si="6"/>
        <v>17.5</v>
      </c>
      <c r="G113" s="9">
        <f t="shared" si="7"/>
        <v>2.275</v>
      </c>
      <c r="H113" s="10"/>
    </row>
    <row r="114" spans="1:8" ht="14.25">
      <c r="A114" s="4">
        <v>111</v>
      </c>
      <c r="B114" s="6">
        <v>5.5</v>
      </c>
      <c r="C114" s="6">
        <v>3</v>
      </c>
      <c r="D114" s="6">
        <v>0.12</v>
      </c>
      <c r="E114" s="7" t="s">
        <v>112</v>
      </c>
      <c r="F114" s="8">
        <f t="shared" si="6"/>
        <v>16.5</v>
      </c>
      <c r="G114" s="9">
        <f t="shared" si="7"/>
        <v>1.98</v>
      </c>
      <c r="H114" s="10"/>
    </row>
    <row r="115" spans="1:8" ht="14.25">
      <c r="A115" s="4">
        <v>112</v>
      </c>
      <c r="B115" s="6">
        <v>13</v>
      </c>
      <c r="C115" s="6">
        <v>2.1</v>
      </c>
      <c r="D115" s="6">
        <v>0.09</v>
      </c>
      <c r="E115" s="7" t="s">
        <v>113</v>
      </c>
      <c r="F115" s="8">
        <f t="shared" si="6"/>
        <v>27.3</v>
      </c>
      <c r="G115" s="9">
        <f t="shared" si="7"/>
        <v>2.457</v>
      </c>
      <c r="H115" s="10"/>
    </row>
    <row r="116" spans="1:8" ht="14.25">
      <c r="A116" s="4">
        <v>113</v>
      </c>
      <c r="B116" s="6">
        <v>8.02</v>
      </c>
      <c r="C116" s="6">
        <v>2.4</v>
      </c>
      <c r="D116" s="6">
        <v>0.11</v>
      </c>
      <c r="E116" s="7" t="s">
        <v>114</v>
      </c>
      <c r="F116" s="8">
        <f t="shared" si="6"/>
        <v>19.247999999999998</v>
      </c>
      <c r="G116" s="9">
        <f t="shared" si="7"/>
        <v>2.1172799999999996</v>
      </c>
      <c r="H116" s="10"/>
    </row>
    <row r="117" spans="1:8" ht="14.25">
      <c r="A117" s="4">
        <v>114</v>
      </c>
      <c r="B117" s="6">
        <v>7.3</v>
      </c>
      <c r="C117" s="6">
        <v>2.9</v>
      </c>
      <c r="D117" s="6">
        <v>0.09</v>
      </c>
      <c r="E117" s="7" t="s">
        <v>115</v>
      </c>
      <c r="F117" s="8">
        <f t="shared" si="6"/>
        <v>21.169999999999998</v>
      </c>
      <c r="G117" s="9">
        <f t="shared" si="7"/>
        <v>1.9052999999999998</v>
      </c>
      <c r="H117" s="10"/>
    </row>
    <row r="118" spans="1:8" ht="14.25">
      <c r="A118" s="4">
        <v>115</v>
      </c>
      <c r="B118" s="6">
        <v>8.01</v>
      </c>
      <c r="C118" s="6">
        <v>2.7</v>
      </c>
      <c r="D118" s="6">
        <v>0.1</v>
      </c>
      <c r="E118" s="7" t="s">
        <v>116</v>
      </c>
      <c r="F118" s="8">
        <f t="shared" si="6"/>
        <v>21.627000000000002</v>
      </c>
      <c r="G118" s="9">
        <f t="shared" si="7"/>
        <v>2.1627000000000005</v>
      </c>
      <c r="H118" s="10"/>
    </row>
    <row r="119" spans="1:8" ht="14.25">
      <c r="A119" s="4">
        <v>116</v>
      </c>
      <c r="B119" s="6">
        <v>8.01</v>
      </c>
      <c r="C119" s="6">
        <v>2.75</v>
      </c>
      <c r="D119" s="6">
        <v>0.105</v>
      </c>
      <c r="E119" s="7" t="s">
        <v>117</v>
      </c>
      <c r="F119" s="8">
        <f t="shared" si="6"/>
        <v>22.0275</v>
      </c>
      <c r="G119" s="9">
        <f t="shared" si="7"/>
        <v>2.3128875</v>
      </c>
      <c r="H119" s="10"/>
    </row>
    <row r="120" spans="1:8" ht="14.25">
      <c r="A120" s="4">
        <v>117</v>
      </c>
      <c r="B120" s="6">
        <v>7.3</v>
      </c>
      <c r="C120" s="6">
        <v>2.59</v>
      </c>
      <c r="D120" s="6">
        <v>0.12</v>
      </c>
      <c r="E120" s="7" t="s">
        <v>118</v>
      </c>
      <c r="F120" s="8">
        <f t="shared" si="6"/>
        <v>18.907</v>
      </c>
      <c r="G120" s="9">
        <f t="shared" si="7"/>
        <v>2.26884</v>
      </c>
      <c r="H120" s="10"/>
    </row>
    <row r="121" spans="1:8" ht="14.25">
      <c r="A121" s="4">
        <v>118</v>
      </c>
      <c r="B121" s="6">
        <v>9.05</v>
      </c>
      <c r="C121" s="6">
        <v>2.6</v>
      </c>
      <c r="D121" s="6">
        <v>0.12</v>
      </c>
      <c r="E121" s="7" t="s">
        <v>119</v>
      </c>
      <c r="F121" s="8">
        <f t="shared" si="6"/>
        <v>23.53</v>
      </c>
      <c r="G121" s="9">
        <f t="shared" si="7"/>
        <v>2.8236</v>
      </c>
      <c r="H121" s="10"/>
    </row>
    <row r="122" spans="1:8" ht="14.25">
      <c r="A122" s="4">
        <v>119</v>
      </c>
      <c r="B122" s="6">
        <v>9</v>
      </c>
      <c r="C122" s="6">
        <v>2.62</v>
      </c>
      <c r="D122" s="6">
        <v>0.11</v>
      </c>
      <c r="E122" s="7" t="s">
        <v>120</v>
      </c>
      <c r="F122" s="8">
        <f t="shared" si="6"/>
        <v>23.580000000000002</v>
      </c>
      <c r="G122" s="9">
        <f t="shared" si="7"/>
        <v>2.5938000000000003</v>
      </c>
      <c r="H122" s="10"/>
    </row>
    <row r="123" spans="1:8" ht="14.25">
      <c r="A123" s="4">
        <v>120</v>
      </c>
      <c r="B123" s="6">
        <v>8.1</v>
      </c>
      <c r="C123" s="6">
        <v>1.9500000000000002</v>
      </c>
      <c r="D123" s="6">
        <v>0.085</v>
      </c>
      <c r="E123" s="7" t="s">
        <v>121</v>
      </c>
      <c r="F123" s="8">
        <f t="shared" si="6"/>
        <v>15.795</v>
      </c>
      <c r="G123" s="9">
        <f t="shared" si="7"/>
        <v>1.342575</v>
      </c>
      <c r="H123" s="10"/>
    </row>
    <row r="124" spans="1:8" ht="14.25">
      <c r="A124" s="4">
        <v>121</v>
      </c>
      <c r="B124" s="6">
        <v>7.7</v>
      </c>
      <c r="C124" s="6">
        <v>2.7</v>
      </c>
      <c r="D124" s="6">
        <v>0.11</v>
      </c>
      <c r="E124" s="7" t="s">
        <v>122</v>
      </c>
      <c r="F124" s="8">
        <f t="shared" si="6"/>
        <v>20.790000000000003</v>
      </c>
      <c r="G124" s="9">
        <f t="shared" si="7"/>
        <v>2.2869</v>
      </c>
      <c r="H124" s="10"/>
    </row>
    <row r="125" spans="1:8" ht="14.25">
      <c r="A125" s="4">
        <v>122</v>
      </c>
      <c r="B125" s="6">
        <v>8.16</v>
      </c>
      <c r="C125" s="6">
        <v>2.34</v>
      </c>
      <c r="D125" s="6">
        <v>0.12</v>
      </c>
      <c r="E125" s="7" t="s">
        <v>123</v>
      </c>
      <c r="F125" s="8">
        <f t="shared" si="6"/>
        <v>19.0944</v>
      </c>
      <c r="G125" s="9">
        <f t="shared" si="7"/>
        <v>2.291328</v>
      </c>
      <c r="H125" s="10"/>
    </row>
    <row r="126" spans="1:8" ht="14.25">
      <c r="A126" s="4">
        <v>123</v>
      </c>
      <c r="B126" s="6">
        <v>8.44</v>
      </c>
      <c r="C126" s="6">
        <v>2.5300000000000002</v>
      </c>
      <c r="D126" s="6">
        <v>0.105</v>
      </c>
      <c r="E126" s="7" t="s">
        <v>124</v>
      </c>
      <c r="F126" s="8">
        <f t="shared" si="6"/>
        <v>21.3532</v>
      </c>
      <c r="G126" s="9">
        <f t="shared" si="7"/>
        <v>2.242086</v>
      </c>
      <c r="H126" s="10"/>
    </row>
    <row r="127" spans="1:8" ht="14.25">
      <c r="A127" s="4">
        <v>124</v>
      </c>
      <c r="B127" s="6">
        <v>8.53</v>
      </c>
      <c r="C127" s="6">
        <v>2.5300000000000002</v>
      </c>
      <c r="D127" s="6">
        <v>0.11</v>
      </c>
      <c r="E127" s="7" t="s">
        <v>125</v>
      </c>
      <c r="F127" s="8">
        <f t="shared" si="6"/>
        <v>21.5809</v>
      </c>
      <c r="G127" s="9">
        <f t="shared" si="7"/>
        <v>2.373899</v>
      </c>
      <c r="H127" s="10"/>
    </row>
    <row r="128" spans="1:8" ht="14.25">
      <c r="A128" s="4">
        <v>125</v>
      </c>
      <c r="B128" s="6">
        <v>6.8</v>
      </c>
      <c r="C128" s="6">
        <v>2.8</v>
      </c>
      <c r="D128" s="6">
        <v>0.115</v>
      </c>
      <c r="E128" s="7" t="s">
        <v>126</v>
      </c>
      <c r="F128" s="8">
        <f t="shared" si="6"/>
        <v>19.04</v>
      </c>
      <c r="G128" s="9">
        <f t="shared" si="7"/>
        <v>2.1896</v>
      </c>
      <c r="H128" s="10"/>
    </row>
    <row r="129" spans="1:8" ht="14.25">
      <c r="A129" s="4">
        <v>126</v>
      </c>
      <c r="B129" s="6">
        <v>6.8</v>
      </c>
      <c r="C129" s="6">
        <v>2.65</v>
      </c>
      <c r="D129" s="6">
        <v>0.12</v>
      </c>
      <c r="E129" s="7" t="s">
        <v>127</v>
      </c>
      <c r="F129" s="8">
        <f t="shared" si="6"/>
        <v>18.02</v>
      </c>
      <c r="G129" s="9">
        <f t="shared" si="7"/>
        <v>2.1624</v>
      </c>
      <c r="H129" s="10"/>
    </row>
    <row r="130" spans="1:8" ht="14.25">
      <c r="A130" s="4">
        <v>127</v>
      </c>
      <c r="B130" s="6">
        <v>9.4</v>
      </c>
      <c r="C130" s="6">
        <v>2.75</v>
      </c>
      <c r="D130" s="6">
        <v>0.095</v>
      </c>
      <c r="E130" s="7" t="s">
        <v>128</v>
      </c>
      <c r="F130" s="8">
        <f t="shared" si="6"/>
        <v>25.85</v>
      </c>
      <c r="G130" s="9">
        <f t="shared" si="7"/>
        <v>2.45575</v>
      </c>
      <c r="H130" s="10"/>
    </row>
    <row r="131" spans="1:8" ht="14.25">
      <c r="A131" s="4">
        <v>128</v>
      </c>
      <c r="B131" s="6">
        <v>9.4</v>
      </c>
      <c r="C131" s="6">
        <v>2.6</v>
      </c>
      <c r="D131" s="6">
        <v>0.105</v>
      </c>
      <c r="E131" s="7" t="s">
        <v>129</v>
      </c>
      <c r="F131" s="8">
        <f t="shared" si="6"/>
        <v>24.44</v>
      </c>
      <c r="G131" s="9">
        <f t="shared" si="7"/>
        <v>2.5662000000000003</v>
      </c>
      <c r="H131" s="10"/>
    </row>
    <row r="132" spans="1:8" ht="14.25">
      <c r="A132" s="4">
        <v>129</v>
      </c>
      <c r="B132" s="6">
        <v>9.4</v>
      </c>
      <c r="C132" s="6">
        <v>1.8</v>
      </c>
      <c r="D132" s="6">
        <v>0.12</v>
      </c>
      <c r="E132" s="7" t="s">
        <v>130</v>
      </c>
      <c r="F132" s="8">
        <f aca="true" t="shared" si="8" ref="F132:F140">B132*C132</f>
        <v>16.92</v>
      </c>
      <c r="G132" s="9">
        <f aca="true" t="shared" si="9" ref="G132:G140">B132*C132*D132</f>
        <v>2.0304</v>
      </c>
      <c r="H132" s="10"/>
    </row>
    <row r="133" spans="1:8" ht="14.25">
      <c r="A133" s="4">
        <v>130</v>
      </c>
      <c r="B133" s="6">
        <v>9</v>
      </c>
      <c r="C133" s="6">
        <v>3.47</v>
      </c>
      <c r="D133" s="6">
        <v>0.12</v>
      </c>
      <c r="E133" s="7" t="s">
        <v>131</v>
      </c>
      <c r="F133" s="8">
        <f t="shared" si="8"/>
        <v>31.23</v>
      </c>
      <c r="G133" s="9">
        <f t="shared" si="9"/>
        <v>3.7476</v>
      </c>
      <c r="H133" s="10"/>
    </row>
    <row r="134" spans="1:8" ht="14.25">
      <c r="A134" s="4">
        <v>131</v>
      </c>
      <c r="B134" s="6">
        <v>7.3</v>
      </c>
      <c r="C134" s="6">
        <v>2.6</v>
      </c>
      <c r="D134" s="6">
        <v>0.11</v>
      </c>
      <c r="E134" s="7" t="s">
        <v>132</v>
      </c>
      <c r="F134" s="8">
        <f t="shared" si="8"/>
        <v>18.98</v>
      </c>
      <c r="G134" s="9">
        <f t="shared" si="9"/>
        <v>2.0878</v>
      </c>
      <c r="H134" s="10"/>
    </row>
    <row r="135" spans="1:8" ht="14.25">
      <c r="A135" s="4">
        <v>132</v>
      </c>
      <c r="B135" s="6">
        <v>7.3</v>
      </c>
      <c r="C135" s="6">
        <v>2.5</v>
      </c>
      <c r="D135" s="6">
        <v>0.115</v>
      </c>
      <c r="E135" s="7" t="s">
        <v>132</v>
      </c>
      <c r="F135" s="8">
        <f t="shared" si="8"/>
        <v>18.25</v>
      </c>
      <c r="G135" s="9">
        <f t="shared" si="9"/>
        <v>2.09875</v>
      </c>
      <c r="H135" s="10"/>
    </row>
    <row r="136" spans="1:8" ht="14.25">
      <c r="A136" s="4">
        <v>133</v>
      </c>
      <c r="B136" s="6">
        <v>7.01</v>
      </c>
      <c r="C136" s="6">
        <v>3.05</v>
      </c>
      <c r="D136" s="6">
        <v>0.105</v>
      </c>
      <c r="E136" s="7" t="s">
        <v>133</v>
      </c>
      <c r="F136" s="8">
        <f t="shared" si="8"/>
        <v>21.380499999999998</v>
      </c>
      <c r="G136" s="9">
        <f t="shared" si="9"/>
        <v>2.2449524999999997</v>
      </c>
      <c r="H136" s="10"/>
    </row>
    <row r="137" spans="1:8" ht="14.25">
      <c r="A137" s="4">
        <v>134</v>
      </c>
      <c r="B137" s="6">
        <v>9.3</v>
      </c>
      <c r="C137" s="6">
        <v>2.5</v>
      </c>
      <c r="D137" s="6">
        <v>0.11</v>
      </c>
      <c r="E137" s="7" t="s">
        <v>134</v>
      </c>
      <c r="F137" s="8">
        <f t="shared" si="8"/>
        <v>23.25</v>
      </c>
      <c r="G137" s="9">
        <f t="shared" si="9"/>
        <v>2.5575</v>
      </c>
      <c r="H137" s="10"/>
    </row>
    <row r="138" spans="1:8" ht="14.25">
      <c r="A138" s="4">
        <v>135</v>
      </c>
      <c r="B138" s="6">
        <v>9</v>
      </c>
      <c r="C138" s="6">
        <v>2.8</v>
      </c>
      <c r="D138" s="6">
        <v>0.1</v>
      </c>
      <c r="E138" s="7" t="s">
        <v>135</v>
      </c>
      <c r="F138" s="8">
        <f t="shared" si="8"/>
        <v>25.2</v>
      </c>
      <c r="G138" s="9">
        <f t="shared" si="9"/>
        <v>2.52</v>
      </c>
      <c r="H138" s="10"/>
    </row>
    <row r="139" spans="1:8" ht="14.25">
      <c r="A139" s="4">
        <v>136</v>
      </c>
      <c r="B139" s="6">
        <v>9.43</v>
      </c>
      <c r="C139" s="6">
        <v>2.72</v>
      </c>
      <c r="D139" s="6">
        <v>0.12</v>
      </c>
      <c r="E139" s="7" t="s">
        <v>136</v>
      </c>
      <c r="F139" s="8">
        <f t="shared" si="8"/>
        <v>25.6496</v>
      </c>
      <c r="G139" s="9">
        <f t="shared" si="9"/>
        <v>3.077952</v>
      </c>
      <c r="H139" s="10"/>
    </row>
    <row r="140" spans="1:8" ht="14.25">
      <c r="A140" s="4">
        <v>137</v>
      </c>
      <c r="B140" s="6">
        <v>9</v>
      </c>
      <c r="C140" s="6">
        <v>3.1</v>
      </c>
      <c r="D140" s="6">
        <v>0.11</v>
      </c>
      <c r="E140" s="7" t="s">
        <v>137</v>
      </c>
      <c r="F140" s="8">
        <f t="shared" si="8"/>
        <v>27.900000000000002</v>
      </c>
      <c r="G140" s="9">
        <f t="shared" si="9"/>
        <v>3.0690000000000004</v>
      </c>
      <c r="H140" s="10"/>
    </row>
    <row r="141" spans="1:8" ht="14.25">
      <c r="A141" s="4"/>
      <c r="B141" s="4"/>
      <c r="C141" s="4"/>
      <c r="D141" s="4"/>
      <c r="E141" s="11" t="s">
        <v>138</v>
      </c>
      <c r="F141" s="12">
        <f>SUM(F4:F140)</f>
        <v>2796.547900000001</v>
      </c>
      <c r="G141" s="13">
        <f>SUM(G4:G140)</f>
        <v>316.62337299999984</v>
      </c>
      <c r="H141" s="14"/>
    </row>
    <row r="142" spans="1:8" ht="14.25">
      <c r="A142" s="4"/>
      <c r="B142" s="4"/>
      <c r="C142" s="4"/>
      <c r="D142" s="4"/>
      <c r="E142" s="11"/>
      <c r="F142" s="12"/>
      <c r="G142" s="12"/>
      <c r="H142" s="14"/>
    </row>
  </sheetData>
  <sheetProtection selectLockedCells="1" selectUnlockedCells="1"/>
  <mergeCells count="11">
    <mergeCell ref="A2:A3"/>
    <mergeCell ref="B2:D2"/>
    <mergeCell ref="E2:E3"/>
    <mergeCell ref="F2:F3"/>
    <mergeCell ref="G2:G3"/>
    <mergeCell ref="H2:H3"/>
    <mergeCell ref="A141:D142"/>
    <mergeCell ref="E141:E142"/>
    <mergeCell ref="F141:F142"/>
    <mergeCell ref="G141:G142"/>
    <mergeCell ref="H141:H142"/>
  </mergeCells>
  <printOptions/>
  <pageMargins left="0.4131944444444444" right="0.4131944444444444" top="0.7375" bottom="0.7375" header="0.4722222222222222" footer="0.4722222222222222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" width="11.57421875" style="0" customWidth="1"/>
    <col min="2" max="2" width="48.7109375" style="0" customWidth="1"/>
    <col min="3" max="5" width="11.57421875" style="0" customWidth="1"/>
    <col min="7" max="16384" width="11.57421875" style="0" customWidth="1"/>
  </cols>
  <sheetData>
    <row r="1" spans="1:6" ht="71.25" customHeight="1">
      <c r="A1" s="15"/>
      <c r="B1" s="15"/>
      <c r="C1" s="15"/>
      <c r="D1" s="15"/>
      <c r="E1" s="15"/>
      <c r="F1" s="15"/>
    </row>
    <row r="2" spans="1:6" ht="18" customHeight="1">
      <c r="A2" s="16" t="s">
        <v>139</v>
      </c>
      <c r="B2" s="16"/>
      <c r="C2" s="16"/>
      <c r="D2" s="16"/>
      <c r="E2" s="16"/>
      <c r="F2" s="16"/>
    </row>
    <row r="3" spans="1:6" ht="18" customHeight="1">
      <c r="A3" s="17" t="s">
        <v>140</v>
      </c>
      <c r="B3" s="17"/>
      <c r="C3" s="17"/>
      <c r="D3" s="17"/>
      <c r="E3" s="17"/>
      <c r="F3" s="17"/>
    </row>
    <row r="4" spans="1:6" ht="29.25" customHeight="1">
      <c r="A4" s="18" t="s">
        <v>141</v>
      </c>
      <c r="B4" s="18" t="s">
        <v>142</v>
      </c>
      <c r="C4" s="18" t="s">
        <v>143</v>
      </c>
      <c r="D4" s="19" t="s">
        <v>144</v>
      </c>
      <c r="E4" s="20" t="s">
        <v>145</v>
      </c>
      <c r="F4" s="18" t="s">
        <v>146</v>
      </c>
    </row>
    <row r="5" spans="1:6" ht="105.75" customHeight="1">
      <c r="A5" s="19">
        <v>1</v>
      </c>
      <c r="B5" s="21" t="s">
        <v>147</v>
      </c>
      <c r="C5" s="19" t="s">
        <v>148</v>
      </c>
      <c r="D5" s="22">
        <v>316.62</v>
      </c>
      <c r="E5" s="22">
        <v>9.55</v>
      </c>
      <c r="F5" s="22">
        <f>D5*E5</f>
        <v>3023.7210000000005</v>
      </c>
    </row>
    <row r="6" spans="1:6" ht="64.5" customHeight="1">
      <c r="A6" s="19">
        <v>2</v>
      </c>
      <c r="B6" s="21" t="s">
        <v>149</v>
      </c>
      <c r="C6" s="19" t="s">
        <v>150</v>
      </c>
      <c r="D6" s="22">
        <v>2796.55</v>
      </c>
      <c r="E6" s="22">
        <v>2.73</v>
      </c>
      <c r="F6" s="22">
        <f>D6*E6</f>
        <v>7634.5815</v>
      </c>
    </row>
    <row r="7" spans="1:6" ht="71.25" customHeight="1">
      <c r="A7" s="19">
        <v>3</v>
      </c>
      <c r="B7" s="21" t="s">
        <v>151</v>
      </c>
      <c r="C7" s="19" t="s">
        <v>148</v>
      </c>
      <c r="D7" s="22">
        <v>83.9</v>
      </c>
      <c r="E7" s="22">
        <v>661.93</v>
      </c>
      <c r="F7" s="22">
        <f>D7*E7</f>
        <v>55535.926999999996</v>
      </c>
    </row>
    <row r="8" spans="1:6" ht="15.75">
      <c r="A8" s="18"/>
      <c r="B8" s="18" t="s">
        <v>152</v>
      </c>
      <c r="C8" s="18"/>
      <c r="D8" s="23"/>
      <c r="E8" s="23"/>
      <c r="F8" s="24">
        <f>SUM(F5:F7)</f>
        <v>66194.2295</v>
      </c>
    </row>
  </sheetData>
  <sheetProtection selectLockedCells="1" selectUnlockedCells="1"/>
  <mergeCells count="3">
    <mergeCell ref="A1:F1"/>
    <mergeCell ref="A2:F2"/>
    <mergeCell ref="A3:F3"/>
  </mergeCells>
  <printOptions horizontalCentered="1" vertic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Roman,Normal"&amp;12SECRETARIA MUNICIPAL DE OBRAS E SERVIÇOS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ySplit="65535" topLeftCell="A1" activePane="topLeft" state="split"/>
      <selection pane="topLeft" activeCell="N22" sqref="N22"/>
      <selection pane="bottomLeft" activeCell="A1" sqref="A1"/>
    </sheetView>
  </sheetViews>
  <sheetFormatPr defaultColWidth="9.140625" defaultRowHeight="12.75"/>
  <cols>
    <col min="5" max="5" width="14.8515625" style="0" customWidth="1"/>
    <col min="14" max="14" width="10.140625" style="0" customWidth="1"/>
  </cols>
  <sheetData>
    <row r="1" spans="1:14" ht="12.75">
      <c r="A1" s="25" t="s">
        <v>153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ht="15.75" customHeight="1">
      <c r="A3" s="26" t="s">
        <v>154</v>
      </c>
      <c r="B3" s="26"/>
      <c r="C3" s="26"/>
      <c r="D3" s="26"/>
      <c r="E3" s="26"/>
      <c r="F3" s="26"/>
      <c r="G3" s="27"/>
      <c r="H3" s="28"/>
      <c r="I3" s="28"/>
      <c r="J3" s="28"/>
      <c r="K3" s="28"/>
      <c r="L3" s="28"/>
      <c r="M3" s="28"/>
      <c r="N3" s="29"/>
    </row>
    <row r="4" spans="1:14" ht="15.75">
      <c r="A4" s="30" t="str">
        <f>Planilha2!A3</f>
        <v>REMOÇÃO DE ONDULAÇÃO TRANSVERSAL- LOMBADA</v>
      </c>
      <c r="B4" s="30"/>
      <c r="C4" s="30"/>
      <c r="D4" s="30"/>
      <c r="E4" s="30"/>
      <c r="F4" s="30"/>
      <c r="G4" s="31" t="s">
        <v>155</v>
      </c>
      <c r="H4" s="31"/>
      <c r="I4" s="31"/>
      <c r="J4" s="31"/>
      <c r="K4" s="31"/>
      <c r="L4" s="32"/>
      <c r="M4" s="32"/>
      <c r="N4" s="33"/>
    </row>
    <row r="5" spans="1:14" ht="18">
      <c r="A5" s="34" t="s">
        <v>156</v>
      </c>
      <c r="B5" s="34"/>
      <c r="C5" s="34"/>
      <c r="D5" s="34"/>
      <c r="E5" s="34"/>
      <c r="F5" s="34"/>
      <c r="G5" s="35"/>
      <c r="H5" s="36" t="s">
        <v>157</v>
      </c>
      <c r="I5" s="36"/>
      <c r="J5" s="36"/>
      <c r="K5" s="36"/>
      <c r="L5" s="36"/>
      <c r="M5" s="36"/>
      <c r="N5" s="33"/>
    </row>
    <row r="6" spans="1:14" ht="13.5">
      <c r="A6" s="37" t="s">
        <v>158</v>
      </c>
      <c r="B6" s="37"/>
      <c r="C6" s="37"/>
      <c r="D6" s="37"/>
      <c r="E6" s="37"/>
      <c r="F6" s="37"/>
      <c r="G6" s="38"/>
      <c r="H6" s="38"/>
      <c r="I6" s="38"/>
      <c r="J6" s="38"/>
      <c r="K6" s="38"/>
      <c r="L6" s="38"/>
      <c r="M6" s="38"/>
      <c r="N6" s="39">
        <v>42593</v>
      </c>
    </row>
    <row r="7" ht="12.75">
      <c r="A7" s="40" t="s">
        <v>158</v>
      </c>
    </row>
    <row r="8" spans="1:14" ht="12.75">
      <c r="A8" s="41" t="s">
        <v>141</v>
      </c>
      <c r="B8" s="42" t="s">
        <v>159</v>
      </c>
      <c r="C8" s="42"/>
      <c r="D8" s="42"/>
      <c r="E8" s="42"/>
      <c r="F8" s="43" t="s">
        <v>160</v>
      </c>
      <c r="G8" s="41" t="s">
        <v>161</v>
      </c>
      <c r="H8" s="41" t="s">
        <v>162</v>
      </c>
      <c r="I8" s="44" t="s">
        <v>163</v>
      </c>
      <c r="J8" s="45">
        <v>4</v>
      </c>
      <c r="K8" s="45">
        <v>5</v>
      </c>
      <c r="L8" s="45">
        <v>6</v>
      </c>
      <c r="M8" s="45">
        <v>7</v>
      </c>
      <c r="N8" s="41" t="s">
        <v>164</v>
      </c>
    </row>
    <row r="9" spans="1:14" ht="12.75">
      <c r="A9" s="46">
        <v>1</v>
      </c>
      <c r="B9" s="47" t="str">
        <f>Planilha2!B5</f>
        <v>Remoção de ondulação transversal (lombada) em material asfáltico com limpeza da área e  transporte de bota fora até área determinada (5 Km) *medido no corte- preço der/sp 22.03.03.99  ao custo de R$1,91 /m³ * Km</v>
      </c>
      <c r="C9" s="47"/>
      <c r="D9" s="47"/>
      <c r="E9" s="47"/>
      <c r="F9" s="48">
        <f>Planilha2!F5</f>
        <v>3023.7210000000005</v>
      </c>
      <c r="G9" s="49">
        <f>F9*G10</f>
        <v>907.1163000000001</v>
      </c>
      <c r="H9" s="49">
        <f>F9*H10</f>
        <v>1209.4884000000002</v>
      </c>
      <c r="I9" s="49">
        <f>F9*I10</f>
        <v>907.1163000000001</v>
      </c>
      <c r="J9" s="50">
        <f>F9*J10</f>
        <v>0</v>
      </c>
      <c r="K9" s="50">
        <f>J9*K10</f>
        <v>0</v>
      </c>
      <c r="L9" s="50">
        <f>K9*L10</f>
        <v>0</v>
      </c>
      <c r="M9" s="50">
        <f>L9*M10</f>
        <v>0</v>
      </c>
      <c r="N9" s="49">
        <f>SUM(G9:M9)</f>
        <v>3023.7210000000005</v>
      </c>
    </row>
    <row r="10" spans="1:14" ht="53.25" customHeight="1">
      <c r="A10" s="46"/>
      <c r="B10" s="47"/>
      <c r="C10" s="47"/>
      <c r="D10" s="47"/>
      <c r="E10" s="47"/>
      <c r="F10" s="48"/>
      <c r="G10" s="51">
        <v>0.3</v>
      </c>
      <c r="H10" s="51">
        <v>0.4</v>
      </c>
      <c r="I10" s="51">
        <v>0.3</v>
      </c>
      <c r="J10" s="52">
        <v>0</v>
      </c>
      <c r="K10" s="52">
        <v>0</v>
      </c>
      <c r="L10" s="52">
        <v>0</v>
      </c>
      <c r="M10" s="52">
        <v>0</v>
      </c>
      <c r="N10" s="51">
        <f>SUM(G10:M10)</f>
        <v>1</v>
      </c>
    </row>
    <row r="11" spans="1:14" ht="12.75">
      <c r="A11" s="46">
        <v>2</v>
      </c>
      <c r="B11" s="53" t="str">
        <f>Planilha2!B6</f>
        <v>Conserto/preparo de base para recebimento de recape com inclusão de imprimação ligante</v>
      </c>
      <c r="C11" s="53"/>
      <c r="D11" s="53"/>
      <c r="E11" s="53"/>
      <c r="F11" s="48">
        <f>Planilha2!F6</f>
        <v>7634.5815</v>
      </c>
      <c r="G11" s="49">
        <f>F11*G12</f>
        <v>2290.37445</v>
      </c>
      <c r="H11" s="49">
        <f>F11*H12</f>
        <v>3053.8326</v>
      </c>
      <c r="I11" s="54">
        <f>F11*I12</f>
        <v>2290.37445</v>
      </c>
      <c r="J11" s="50">
        <f>F11*J12</f>
        <v>0</v>
      </c>
      <c r="K11" s="50">
        <f>F11*K12</f>
        <v>0</v>
      </c>
      <c r="L11" s="50">
        <f>G11*L12</f>
        <v>0</v>
      </c>
      <c r="M11" s="50">
        <f>H11*M12</f>
        <v>0</v>
      </c>
      <c r="N11" s="49">
        <f>SUM(G11:M11)</f>
        <v>7634.5815</v>
      </c>
    </row>
    <row r="12" spans="1:14" ht="19.5" customHeight="1">
      <c r="A12" s="46"/>
      <c r="B12" s="53"/>
      <c r="C12" s="53"/>
      <c r="D12" s="53"/>
      <c r="E12" s="53"/>
      <c r="F12" s="48"/>
      <c r="G12" s="51">
        <v>0.3</v>
      </c>
      <c r="H12" s="51">
        <v>0.4</v>
      </c>
      <c r="I12" s="55">
        <v>0.3</v>
      </c>
      <c r="J12" s="52">
        <v>0</v>
      </c>
      <c r="K12" s="52">
        <v>0</v>
      </c>
      <c r="L12" s="52">
        <v>0</v>
      </c>
      <c r="M12" s="52">
        <v>0</v>
      </c>
      <c r="N12" s="51">
        <f>SUM(G12:M12)</f>
        <v>1</v>
      </c>
    </row>
    <row r="13" spans="1:14" ht="12.75">
      <c r="A13" s="46">
        <v>3</v>
      </c>
      <c r="B13" s="47" t="str">
        <f>Planilha2!B7</f>
        <v>Recapeamento asfáltico em CBUQ com espessura de 3cm acabado</v>
      </c>
      <c r="C13" s="47"/>
      <c r="D13" s="47"/>
      <c r="E13" s="47"/>
      <c r="F13" s="48">
        <f>Planilha2!F7</f>
        <v>55535.926999999996</v>
      </c>
      <c r="G13" s="49">
        <f>F13*G14</f>
        <v>16660.7781</v>
      </c>
      <c r="H13" s="49">
        <f>F13*H14</f>
        <v>22214.3708</v>
      </c>
      <c r="I13" s="54">
        <f>F13*I14</f>
        <v>16660.7781</v>
      </c>
      <c r="J13" s="50">
        <f>F13*J14</f>
        <v>0</v>
      </c>
      <c r="K13" s="50">
        <f>F13*K14</f>
        <v>0</v>
      </c>
      <c r="L13" s="50">
        <f>G13*L14</f>
        <v>0</v>
      </c>
      <c r="M13" s="50">
        <f>H13*M14</f>
        <v>0</v>
      </c>
      <c r="N13" s="49">
        <f>SUM(G13:M13)</f>
        <v>55535.926999999996</v>
      </c>
    </row>
    <row r="14" spans="1:14" ht="12.75">
      <c r="A14" s="46"/>
      <c r="B14" s="47"/>
      <c r="C14" s="47"/>
      <c r="D14" s="47"/>
      <c r="E14" s="47"/>
      <c r="F14" s="48"/>
      <c r="G14" s="51">
        <v>0.3</v>
      </c>
      <c r="H14" s="51">
        <v>0.4</v>
      </c>
      <c r="I14" s="55">
        <v>0.3</v>
      </c>
      <c r="J14" s="52">
        <v>0</v>
      </c>
      <c r="K14" s="52">
        <v>0</v>
      </c>
      <c r="L14" s="52">
        <v>0</v>
      </c>
      <c r="M14" s="52">
        <v>0</v>
      </c>
      <c r="N14" s="51">
        <f>SUM(G14:M14)</f>
        <v>1</v>
      </c>
    </row>
    <row r="15" spans="1:14" ht="12.75">
      <c r="A15" s="46"/>
      <c r="B15" s="56"/>
      <c r="C15" s="56"/>
      <c r="D15" s="56"/>
      <c r="E15" s="56"/>
      <c r="F15" s="48"/>
      <c r="G15" s="49"/>
      <c r="H15" s="49"/>
      <c r="I15" s="54"/>
      <c r="J15" s="54"/>
      <c r="K15" s="54"/>
      <c r="L15" s="54"/>
      <c r="M15" s="54"/>
      <c r="N15" s="49"/>
    </row>
    <row r="16" spans="1:14" ht="12.75">
      <c r="A16" s="46"/>
      <c r="B16" s="57"/>
      <c r="C16" s="57"/>
      <c r="D16" s="57"/>
      <c r="E16" s="57"/>
      <c r="F16" s="48"/>
      <c r="G16" s="51"/>
      <c r="H16" s="51"/>
      <c r="I16" s="55"/>
      <c r="J16" s="55"/>
      <c r="K16" s="55"/>
      <c r="L16" s="55"/>
      <c r="M16" s="55"/>
      <c r="N16" s="51"/>
    </row>
    <row r="17" spans="1:14" ht="12.75">
      <c r="A17" s="26" t="s">
        <v>165</v>
      </c>
      <c r="B17" s="30" t="s">
        <v>158</v>
      </c>
      <c r="C17" s="30"/>
      <c r="D17" s="30"/>
      <c r="E17" s="30"/>
      <c r="F17" s="58" t="s">
        <v>158</v>
      </c>
      <c r="G17" s="50" t="e">
        <f aca="true" t="shared" si="0" ref="G17:M17">F17*G18</f>
        <v>#VALUE!</v>
      </c>
      <c r="H17" s="50" t="e">
        <f t="shared" si="0"/>
        <v>#VALUE!</v>
      </c>
      <c r="I17" s="50" t="e">
        <f t="shared" si="0"/>
        <v>#VALUE!</v>
      </c>
      <c r="J17" s="50" t="e">
        <f t="shared" si="0"/>
        <v>#VALUE!</v>
      </c>
      <c r="K17" s="50" t="e">
        <f t="shared" si="0"/>
        <v>#VALUE!</v>
      </c>
      <c r="L17" s="50" t="e">
        <f t="shared" si="0"/>
        <v>#VALUE!</v>
      </c>
      <c r="M17" s="50" t="e">
        <f t="shared" si="0"/>
        <v>#VALUE!</v>
      </c>
      <c r="N17" s="50" t="e">
        <f>SUM(G17:M17)</f>
        <v>#VALUE!</v>
      </c>
    </row>
    <row r="18" spans="1:14" ht="12.75">
      <c r="A18" s="26"/>
      <c r="B18" s="57"/>
      <c r="C18" s="57"/>
      <c r="D18" s="57"/>
      <c r="E18" s="57"/>
      <c r="F18" s="58"/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f>SUM(G18:M18)</f>
        <v>0</v>
      </c>
    </row>
    <row r="19" spans="1:14" ht="12.75">
      <c r="A19" s="26"/>
      <c r="B19" s="59" t="s">
        <v>166</v>
      </c>
      <c r="C19" s="59"/>
      <c r="D19" s="59"/>
      <c r="E19" s="59"/>
      <c r="F19" s="60">
        <f>SUM(F9:F18)</f>
        <v>66194.2295</v>
      </c>
      <c r="G19" s="60">
        <f>G9+G13+G11</f>
        <v>19858.26885</v>
      </c>
      <c r="H19" s="60">
        <f>H9+H13+H11</f>
        <v>26477.6918</v>
      </c>
      <c r="I19" s="61">
        <f>I9+I13+I11</f>
        <v>19858.26885</v>
      </c>
      <c r="J19" s="62" t="e">
        <f>J9+J13+J15+#REF!+#REF!+#REF!+#REF!+#REF!+#REF!+#REF!+#REF!+#REF!+#REF!</f>
        <v>#VALUE!</v>
      </c>
      <c r="K19" s="62" t="e">
        <f>K9+K13+K15+#REF!+#REF!+#REF!+#REF!+#REF!+#REF!+#REF!+#REF!+#REF!+#REF!</f>
        <v>#VALUE!</v>
      </c>
      <c r="L19" s="62" t="e">
        <f>L9+L13+L15+#REF!+#REF!+#REF!+#REF!+#REF!+#REF!+#REF!+#REF!+#REF!+#REF!</f>
        <v>#VALUE!</v>
      </c>
      <c r="M19" s="62" t="e">
        <f>M9+M13+M15+#REF!+#REF!+#REF!+#REF!+#REF!+#REF!+#REF!+#REF!+#REF!+#REF!</f>
        <v>#VALUE!</v>
      </c>
      <c r="N19" s="49">
        <f>N9+N13+N11</f>
        <v>66194.22949999999</v>
      </c>
    </row>
    <row r="20" spans="1:14" ht="12.75">
      <c r="A20" s="26"/>
      <c r="B20" s="59" t="s">
        <v>167</v>
      </c>
      <c r="C20" s="59"/>
      <c r="D20" s="59"/>
      <c r="E20" s="59"/>
      <c r="F20" s="49"/>
      <c r="G20" s="60">
        <f>G19</f>
        <v>19858.26885</v>
      </c>
      <c r="H20" s="60">
        <f aca="true" t="shared" si="1" ref="H20:M20">G20+H19</f>
        <v>46335.96065</v>
      </c>
      <c r="I20" s="61">
        <f t="shared" si="1"/>
        <v>66194.2295</v>
      </c>
      <c r="J20" s="62" t="e">
        <f t="shared" si="1"/>
        <v>#VALUE!</v>
      </c>
      <c r="K20" s="62" t="e">
        <f t="shared" si="1"/>
        <v>#VALUE!</v>
      </c>
      <c r="L20" s="62" t="e">
        <f t="shared" si="1"/>
        <v>#VALUE!</v>
      </c>
      <c r="M20" s="62" t="e">
        <f t="shared" si="1"/>
        <v>#VALUE!</v>
      </c>
      <c r="N20" s="49"/>
    </row>
    <row r="21" spans="1:14" ht="12.75">
      <c r="A21" s="26"/>
      <c r="B21" s="59" t="s">
        <v>168</v>
      </c>
      <c r="C21" s="59"/>
      <c r="D21" s="59"/>
      <c r="E21" s="59"/>
      <c r="F21" s="49"/>
      <c r="G21" s="51">
        <f>G20/F19</f>
        <v>0.3</v>
      </c>
      <c r="H21" s="51">
        <f>H19/F19</f>
        <v>0.4</v>
      </c>
      <c r="I21" s="55">
        <f>I19/F19</f>
        <v>0.3</v>
      </c>
      <c r="J21" s="52" t="e">
        <f>J19/F19</f>
        <v>#VALUE!</v>
      </c>
      <c r="K21" s="52" t="e">
        <f>K19/F19</f>
        <v>#VALUE!</v>
      </c>
      <c r="L21" s="52" t="e">
        <f>L19/F19</f>
        <v>#VALUE!</v>
      </c>
      <c r="M21" s="52" t="e">
        <f>M19/F19</f>
        <v>#VALUE!</v>
      </c>
      <c r="N21" s="51">
        <f>SUM(G21:I21)</f>
        <v>1</v>
      </c>
    </row>
    <row r="22" spans="1:14" ht="12.75">
      <c r="A22" s="26"/>
      <c r="B22" s="59" t="s">
        <v>169</v>
      </c>
      <c r="C22" s="59"/>
      <c r="D22" s="59"/>
      <c r="E22" s="59"/>
      <c r="F22" s="49"/>
      <c r="G22" s="51">
        <f>G21</f>
        <v>0.3</v>
      </c>
      <c r="H22" s="51">
        <f aca="true" t="shared" si="2" ref="H22:M22">G22+H21</f>
        <v>0.7</v>
      </c>
      <c r="I22" s="55">
        <f t="shared" si="2"/>
        <v>1</v>
      </c>
      <c r="J22" s="52">
        <f t="shared" si="2"/>
        <v>0</v>
      </c>
      <c r="K22" s="52" t="e">
        <f t="shared" si="2"/>
        <v>#VALUE!</v>
      </c>
      <c r="L22" s="52" t="e">
        <f t="shared" si="2"/>
        <v>#VALUE!</v>
      </c>
      <c r="M22" s="52" t="e">
        <f t="shared" si="2"/>
        <v>#VALUE!</v>
      </c>
      <c r="N22" s="51">
        <f>I22</f>
        <v>1</v>
      </c>
    </row>
  </sheetData>
  <sheetProtection selectLockedCells="1" selectUnlockedCells="1"/>
  <mergeCells count="31">
    <mergeCell ref="A1:N1"/>
    <mergeCell ref="A3:F3"/>
    <mergeCell ref="A4:F4"/>
    <mergeCell ref="G4:K4"/>
    <mergeCell ref="A5:F5"/>
    <mergeCell ref="H5:K5"/>
    <mergeCell ref="A6:F6"/>
    <mergeCell ref="B8:E8"/>
    <mergeCell ref="A9:A10"/>
    <mergeCell ref="B9:E10"/>
    <mergeCell ref="F9:F10"/>
    <mergeCell ref="A11:A12"/>
    <mergeCell ref="B11:E12"/>
    <mergeCell ref="F11:F12"/>
    <mergeCell ref="A13:A14"/>
    <mergeCell ref="B13:E14"/>
    <mergeCell ref="F13:F14"/>
    <mergeCell ref="A15:A16"/>
    <mergeCell ref="B15:E15"/>
    <mergeCell ref="F15:F16"/>
    <mergeCell ref="B16:E16"/>
    <mergeCell ref="A17:A18"/>
    <mergeCell ref="B17:E17"/>
    <mergeCell ref="F17:F18"/>
    <mergeCell ref="B18:E18"/>
    <mergeCell ref="A19:A20"/>
    <mergeCell ref="B19:E19"/>
    <mergeCell ref="B20:E20"/>
    <mergeCell ref="A21:A22"/>
    <mergeCell ref="B21:E21"/>
    <mergeCell ref="B22:E22"/>
  </mergeCells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</cp:lastModifiedBy>
  <cp:lastPrinted>2016-08-12T13:47:36Z</cp:lastPrinted>
  <dcterms:created xsi:type="dcterms:W3CDTF">2016-08-12T13:55:40Z</dcterms:created>
  <dcterms:modified xsi:type="dcterms:W3CDTF">2016-08-12T13:55:40Z</dcterms:modified>
  <cp:category/>
  <cp:version/>
  <cp:contentType/>
  <cp:contentStatus/>
</cp:coreProperties>
</file>